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1125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23" i="2" l="1"/>
  <c r="Q22" i="2"/>
  <c r="P24" i="2"/>
  <c r="J24" i="2"/>
  <c r="F24" i="2"/>
  <c r="Z54" i="1"/>
  <c r="T54" i="1"/>
  <c r="T53" i="1"/>
  <c r="T45" i="1"/>
  <c r="R54" i="1"/>
  <c r="R85" i="1"/>
  <c r="R71" i="1"/>
  <c r="M84" i="1"/>
  <c r="I84" i="1"/>
  <c r="R84" i="1" s="1"/>
  <c r="I76" i="1"/>
  <c r="R76" i="1" s="1"/>
  <c r="M76" i="1"/>
  <c r="R73" i="1"/>
  <c r="R67" i="1"/>
  <c r="R65" i="1"/>
  <c r="R64" i="1"/>
  <c r="R83" i="1"/>
  <c r="R82" i="1"/>
  <c r="R81" i="1"/>
  <c r="R80" i="1"/>
  <c r="R79" i="1"/>
  <c r="R78" i="1"/>
  <c r="R77" i="1"/>
  <c r="R75" i="1"/>
  <c r="R74" i="1"/>
  <c r="R72" i="1"/>
  <c r="R70" i="1"/>
  <c r="R69" i="1"/>
  <c r="R68" i="1"/>
  <c r="O126" i="1"/>
  <c r="O54" i="1"/>
  <c r="K54" i="1"/>
  <c r="R106" i="1"/>
  <c r="R105" i="1"/>
  <c r="R104" i="1"/>
  <c r="R103" i="1"/>
  <c r="R121" i="1"/>
  <c r="R120" i="1"/>
  <c r="R119" i="1"/>
  <c r="R118" i="1"/>
  <c r="R117" i="1"/>
  <c r="R116" i="1"/>
  <c r="R115" i="1"/>
  <c r="R114" i="1"/>
  <c r="R113" i="1"/>
  <c r="R109" i="1"/>
  <c r="R111" i="1"/>
  <c r="R112" i="1"/>
  <c r="R110" i="1"/>
  <c r="R108" i="1"/>
  <c r="R107" i="1"/>
  <c r="X41" i="1"/>
  <c r="X50" i="1"/>
  <c r="X49" i="1"/>
  <c r="X48" i="1"/>
  <c r="Y47" i="1"/>
  <c r="X46" i="1"/>
  <c r="X44" i="1"/>
  <c r="X43" i="1"/>
  <c r="X42" i="1"/>
  <c r="X40" i="1"/>
  <c r="R21" i="1"/>
  <c r="R20" i="1"/>
  <c r="R19" i="1"/>
  <c r="V50" i="1" s="1"/>
  <c r="R18" i="1"/>
  <c r="V49" i="1" s="1"/>
  <c r="R17" i="1"/>
  <c r="V48" i="1" s="1"/>
  <c r="R16" i="1"/>
  <c r="W47" i="1" s="1"/>
  <c r="R15" i="1"/>
  <c r="V46" i="1" s="1"/>
  <c r="R14" i="1"/>
  <c r="R13" i="1"/>
  <c r="V44" i="1" s="1"/>
  <c r="R12" i="1"/>
  <c r="V43" i="1" s="1"/>
  <c r="R10" i="1"/>
  <c r="V41" i="1" s="1"/>
  <c r="R9" i="1"/>
  <c r="V40" i="1" s="1"/>
  <c r="R11" i="1"/>
  <c r="V42" i="1" s="1"/>
  <c r="Y53" i="1" l="1"/>
  <c r="Y45" i="1"/>
  <c r="Y54" i="1" s="1"/>
  <c r="W45" i="1"/>
  <c r="W53" i="1"/>
  <c r="W54" i="1" l="1"/>
</calcChain>
</file>

<file path=xl/sharedStrings.xml><?xml version="1.0" encoding="utf-8"?>
<sst xmlns="http://schemas.openxmlformats.org/spreadsheetml/2006/main" count="222" uniqueCount="56">
  <si>
    <t>Grootboek</t>
  </si>
  <si>
    <t>Rekening</t>
  </si>
  <si>
    <t>Effectief</t>
  </si>
  <si>
    <t>Budget</t>
  </si>
  <si>
    <t>Verschil</t>
  </si>
  <si>
    <t>Restbudget</t>
  </si>
  <si>
    <t>Nog te besteden</t>
  </si>
  <si>
    <t>Eigen bijdragen denom. afdelingen</t>
  </si>
  <si>
    <t>xxx Doorberekende bijdrage</t>
  </si>
  <si>
    <t>TOTAAL BATEN</t>
  </si>
  <si>
    <t>TOTAAL SALARISSEN EN SOCIALE LASTEN</t>
  </si>
  <si>
    <t>Zaalhuur</t>
  </si>
  <si>
    <t>Zaalhuur DBL - Intern</t>
  </si>
  <si>
    <t>Reis-Verblijfskosten (geen personeel)</t>
  </si>
  <si>
    <t>Catering DBL - Intern</t>
  </si>
  <si>
    <t>Conferenties/Seminars</t>
  </si>
  <si>
    <t>xxx Kosten bijeenkomsten</t>
  </si>
  <si>
    <t>Onderhoud website</t>
  </si>
  <si>
    <t>xxx Onderhoud MVA</t>
  </si>
  <si>
    <t>Contributies / Overige verplichtingen</t>
  </si>
  <si>
    <t>Overige kosten</t>
  </si>
  <si>
    <t>Abonn.bibliotheek / documentatie</t>
  </si>
  <si>
    <t>xxx Algemene kosten</t>
  </si>
  <si>
    <t>TOTAAL LASTEN</t>
  </si>
  <si>
    <t>TOTAAL OVERIGE BATEN EN LASTEN</t>
  </si>
  <si>
    <t>RESULTAAT EXCL. VERLOFFACILITEITEN</t>
  </si>
  <si>
    <t>Controle</t>
  </si>
  <si>
    <t>Begroting 2019</t>
  </si>
  <si>
    <t>Explotatie t/m maart</t>
  </si>
  <si>
    <t>Voorlopige opzet begroting 2020</t>
  </si>
  <si>
    <t>overzicht Bona 2019 1e kwartaal</t>
  </si>
  <si>
    <t>Drukkosten</t>
  </si>
  <si>
    <t>xxx Drukwerk en porti</t>
  </si>
  <si>
    <t>Telefoonkosten / prive-aansluiting</t>
  </si>
  <si>
    <t>xxx Communicatiekosten</t>
  </si>
  <si>
    <t>Representatie</t>
  </si>
  <si>
    <t>Kantoorbenodigdheden + kl</t>
  </si>
  <si>
    <t>Doorgeboekte interest</t>
  </si>
  <si>
    <t>xxx Overige inkomsten uit vermogen</t>
  </si>
  <si>
    <t>overzicht Bona 2017 4e kwartaal</t>
  </si>
  <si>
    <t>Begroting 2017</t>
  </si>
  <si>
    <t>Exploitatie 2017</t>
  </si>
  <si>
    <t>Totaal</t>
  </si>
  <si>
    <t>73099</t>
  </si>
  <si>
    <t>xxx Uitbesteed werk</t>
  </si>
  <si>
    <t xml:space="preserve">73010 </t>
  </si>
  <si>
    <t xml:space="preserve">Externe Adviseurs (Adv. Derden) </t>
  </si>
  <si>
    <t xml:space="preserve">Porti en Vrachten </t>
  </si>
  <si>
    <t>?</t>
  </si>
  <si>
    <t>75899</t>
  </si>
  <si>
    <t>overzicht Bona 2018 4e kwartaal</t>
  </si>
  <si>
    <t>Begroting 2018</t>
  </si>
  <si>
    <t>Minder uitgegeven</t>
  </si>
  <si>
    <t>Exploitatie 2018</t>
  </si>
  <si>
    <t>concept begro- ting 2020</t>
  </si>
  <si>
    <t>Explotatie          1e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</si>
</sst>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left" vertical="center" indent="10"/>
    </xf>
    <xf numFmtId="0" fontId="3" fillId="0" borderId="0" xfId="0" applyFont="1" applyAlignment="1">
      <alignment horizontal="left" vertical="center" indent="10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/>
    <xf numFmtId="49" fontId="3" fillId="0" borderId="0" xfId="0" applyNumberFormat="1" applyFont="1" applyAlignment="1">
      <alignment vertical="center"/>
    </xf>
    <xf numFmtId="0" fontId="1" fillId="0" borderId="0" xfId="0" applyFont="1" applyAlignment="1"/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1" fillId="0" borderId="0" xfId="0" applyNumberFormat="1" applyFont="1"/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 vertical="center"/>
    </xf>
    <xf numFmtId="4" fontId="0" fillId="0" borderId="0" xfId="0" applyNumberFormat="1" applyAlignment="1"/>
    <xf numFmtId="4" fontId="3" fillId="0" borderId="0" xfId="0" applyNumberFormat="1" applyFont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4" fontId="0" fillId="0" borderId="0" xfId="0" applyNumberFormat="1" applyFont="1" applyAlignment="1"/>
    <xf numFmtId="4" fontId="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" fontId="4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/>
    <xf numFmtId="4" fontId="2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/>
    <xf numFmtId="4" fontId="3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0" fillId="0" borderId="0" xfId="0" applyNumberFormat="1" applyAlignment="1">
      <alignment wrapText="1"/>
    </xf>
    <xf numFmtId="3" fontId="3" fillId="0" borderId="0" xfId="0" applyNumberFormat="1" applyFont="1" applyAlignment="1">
      <alignment vertical="center"/>
    </xf>
    <xf numFmtId="3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/>
    <xf numFmtId="4" fontId="2" fillId="2" borderId="0" xfId="0" applyNumberFormat="1" applyFont="1" applyFill="1"/>
    <xf numFmtId="0" fontId="2" fillId="2" borderId="0" xfId="0" applyFont="1" applyFill="1"/>
    <xf numFmtId="4" fontId="0" fillId="2" borderId="0" xfId="0" applyNumberFormat="1" applyFill="1" applyAlignment="1"/>
    <xf numFmtId="0" fontId="2" fillId="2" borderId="0" xfId="0" applyFont="1" applyFill="1" applyAlignment="1">
      <alignment horizontal="left" vertical="center" indent="1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0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/>
    <xf numFmtId="4" fontId="3" fillId="2" borderId="0" xfId="0" applyNumberFormat="1" applyFont="1" applyFill="1"/>
    <xf numFmtId="0" fontId="0" fillId="2" borderId="0" xfId="0" applyFill="1" applyAlignment="1"/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horizontal="center"/>
    </xf>
    <xf numFmtId="49" fontId="3" fillId="3" borderId="0" xfId="0" applyNumberFormat="1" applyFont="1" applyFill="1" applyAlignment="1">
      <alignment vertical="center"/>
    </xf>
    <xf numFmtId="0" fontId="0" fillId="3" borderId="0" xfId="0" applyFont="1" applyFill="1"/>
    <xf numFmtId="0" fontId="0" fillId="3" borderId="0" xfId="0" applyFont="1" applyFill="1" applyAlignment="1"/>
    <xf numFmtId="4" fontId="1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right" wrapText="1"/>
    </xf>
    <xf numFmtId="0" fontId="0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4" fontId="0" fillId="3" borderId="0" xfId="0" applyNumberFormat="1" applyFill="1"/>
    <xf numFmtId="4" fontId="0" fillId="3" borderId="0" xfId="0" applyNumberForma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4" fontId="1" fillId="3" borderId="0" xfId="0" applyNumberFormat="1" applyFont="1" applyFill="1" applyAlignment="1"/>
    <xf numFmtId="0" fontId="0" fillId="3" borderId="0" xfId="0" applyFill="1" applyAlignment="1">
      <alignment horizontal="right" wrapText="1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0" borderId="0" xfId="0" applyBorder="1"/>
    <xf numFmtId="0" fontId="1" fillId="3" borderId="0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0" fillId="0" borderId="4" xfId="0" applyBorder="1" applyAlignment="1">
      <alignment wrapText="1"/>
    </xf>
    <xf numFmtId="0" fontId="0" fillId="0" borderId="5" xfId="0" applyBorder="1"/>
    <xf numFmtId="0" fontId="1" fillId="3" borderId="5" xfId="0" applyFont="1" applyFill="1" applyBorder="1"/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11" xfId="0" applyFont="1" applyFill="1" applyBorder="1"/>
    <xf numFmtId="0" fontId="1" fillId="3" borderId="12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7" xfId="0" applyBorder="1" applyAlignment="1"/>
    <xf numFmtId="0" fontId="0" fillId="0" borderId="17" xfId="0" applyBorder="1" applyAlignment="1"/>
    <xf numFmtId="0" fontId="0" fillId="0" borderId="18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9"/>
  <sheetViews>
    <sheetView topLeftCell="A26" zoomScale="80" zoomScaleNormal="80" workbookViewId="0">
      <selection activeCell="A33" sqref="A33:A53"/>
    </sheetView>
  </sheetViews>
  <sheetFormatPr defaultRowHeight="15" x14ac:dyDescent="0.25"/>
  <cols>
    <col min="1" max="1" width="47.28515625" style="6" customWidth="1"/>
    <col min="2" max="2" width="1.5703125" customWidth="1"/>
    <col min="3" max="3" width="1.42578125" customWidth="1"/>
    <col min="4" max="4" width="1.5703125" customWidth="1"/>
    <col min="5" max="5" width="3" style="6" customWidth="1"/>
    <col min="6" max="6" width="39.28515625" customWidth="1"/>
    <col min="7" max="8" width="2" customWidth="1"/>
    <col min="9" max="9" width="12.7109375" style="13" customWidth="1"/>
    <col min="10" max="10" width="1.28515625" customWidth="1"/>
    <col min="11" max="11" width="11.42578125" customWidth="1"/>
    <col min="12" max="12" width="1.5703125" customWidth="1"/>
    <col min="13" max="13" width="12.28515625" customWidth="1"/>
    <col min="14" max="14" width="1.5703125" customWidth="1"/>
    <col min="15" max="15" width="12.140625" customWidth="1"/>
    <col min="16" max="16" width="2.7109375" customWidth="1"/>
    <col min="17" max="17" width="14.42578125" customWidth="1"/>
    <col min="18" max="18" width="13.28515625" customWidth="1"/>
    <col min="19" max="19" width="14" customWidth="1"/>
    <col min="20" max="20" width="11.7109375" customWidth="1"/>
    <col min="21" max="21" width="3.42578125" customWidth="1"/>
    <col min="22" max="22" width="16.28515625" customWidth="1"/>
    <col min="23" max="24" width="14.42578125" customWidth="1"/>
    <col min="25" max="25" width="14" customWidth="1"/>
    <col min="26" max="26" width="21.140625" customWidth="1"/>
    <col min="27" max="27" width="4" customWidth="1"/>
  </cols>
  <sheetData>
    <row r="1" spans="1:22" x14ac:dyDescent="0.25">
      <c r="A1" s="6" t="s">
        <v>30</v>
      </c>
    </row>
    <row r="3" spans="1:22" x14ac:dyDescent="0.25">
      <c r="A3" s="5" t="s">
        <v>0</v>
      </c>
      <c r="B3" s="1" t="s">
        <v>1</v>
      </c>
      <c r="F3" s="22"/>
      <c r="G3" s="22"/>
      <c r="I3" s="14" t="s">
        <v>2</v>
      </c>
      <c r="K3" s="5" t="s">
        <v>3</v>
      </c>
      <c r="L3" s="5"/>
      <c r="M3" s="5" t="s">
        <v>4</v>
      </c>
      <c r="O3" s="5" t="s">
        <v>5</v>
      </c>
      <c r="Q3" s="5" t="s">
        <v>6</v>
      </c>
    </row>
    <row r="4" spans="1:22" x14ac:dyDescent="0.25">
      <c r="A4" s="9">
        <v>87000</v>
      </c>
      <c r="B4" s="1" t="s">
        <v>7</v>
      </c>
      <c r="F4" s="22"/>
      <c r="G4" s="22"/>
      <c r="I4" s="18"/>
      <c r="J4" s="18"/>
      <c r="K4" s="14">
        <v>-2125</v>
      </c>
      <c r="L4" s="14"/>
      <c r="M4" s="14">
        <v>2125</v>
      </c>
      <c r="N4" s="18"/>
      <c r="O4" s="14">
        <v>-6375</v>
      </c>
      <c r="P4" s="18"/>
      <c r="Q4" s="14">
        <v>-8500</v>
      </c>
      <c r="R4" s="13"/>
      <c r="S4" s="13"/>
      <c r="T4" s="13"/>
      <c r="U4" s="13"/>
      <c r="V4" s="13"/>
    </row>
    <row r="5" spans="1:22" x14ac:dyDescent="0.25">
      <c r="A5" s="9">
        <v>87099</v>
      </c>
      <c r="B5" s="1" t="s">
        <v>8</v>
      </c>
      <c r="F5" s="22"/>
      <c r="G5" s="22"/>
      <c r="I5" s="18"/>
      <c r="J5" s="18"/>
      <c r="K5" s="14">
        <v>-2125</v>
      </c>
      <c r="L5" s="14"/>
      <c r="M5" s="14">
        <v>2125</v>
      </c>
      <c r="N5" s="18"/>
      <c r="O5" s="14">
        <v>-6375</v>
      </c>
      <c r="P5" s="18"/>
      <c r="Q5" s="14">
        <v>-8500</v>
      </c>
      <c r="R5" s="13"/>
      <c r="S5" s="13"/>
      <c r="T5" s="13"/>
      <c r="U5" s="13"/>
      <c r="V5" s="13"/>
    </row>
    <row r="6" spans="1:22" x14ac:dyDescent="0.25">
      <c r="A6" s="9" t="s">
        <v>9</v>
      </c>
      <c r="B6" s="136"/>
      <c r="C6" s="136"/>
      <c r="D6" s="136"/>
      <c r="E6" s="136"/>
      <c r="F6" s="136"/>
      <c r="G6" s="136"/>
      <c r="I6" s="18"/>
      <c r="J6" s="18"/>
      <c r="K6" s="14">
        <v>-2125</v>
      </c>
      <c r="L6" s="14"/>
      <c r="M6" s="14">
        <v>2125</v>
      </c>
      <c r="N6" s="18"/>
      <c r="O6" s="14">
        <v>-6375</v>
      </c>
      <c r="P6" s="18"/>
      <c r="Q6" s="14">
        <v>-8500</v>
      </c>
      <c r="R6" s="13"/>
      <c r="S6" s="13"/>
      <c r="T6" s="13"/>
      <c r="U6" s="13"/>
      <c r="V6" s="13"/>
    </row>
    <row r="7" spans="1:22" ht="30" customHeight="1" x14ac:dyDescent="0.25">
      <c r="A7" s="10"/>
      <c r="B7" s="136"/>
      <c r="C7" s="136"/>
      <c r="D7" s="136"/>
      <c r="E7" s="136"/>
      <c r="F7" s="136"/>
      <c r="G7" s="136"/>
      <c r="I7" s="18"/>
      <c r="J7" s="18"/>
      <c r="K7" s="18"/>
      <c r="L7" s="18"/>
      <c r="M7" s="18"/>
      <c r="N7" s="18"/>
      <c r="O7" s="18"/>
      <c r="P7" s="18"/>
      <c r="Q7" s="18"/>
      <c r="R7" s="13"/>
      <c r="S7" s="13"/>
    </row>
    <row r="8" spans="1:22" x14ac:dyDescent="0.25">
      <c r="A8" s="9" t="s">
        <v>10</v>
      </c>
      <c r="B8" s="136"/>
      <c r="C8" s="136"/>
      <c r="D8" s="136"/>
      <c r="E8" s="136"/>
      <c r="F8" s="136"/>
      <c r="G8" s="136"/>
      <c r="I8" s="18"/>
      <c r="J8" s="18"/>
      <c r="K8" s="18"/>
      <c r="L8" s="18"/>
      <c r="M8" s="18"/>
      <c r="N8" s="18"/>
      <c r="O8" s="18"/>
      <c r="P8" s="18"/>
      <c r="Q8" s="18"/>
      <c r="R8" s="13"/>
      <c r="S8" s="13"/>
    </row>
    <row r="9" spans="1:22" x14ac:dyDescent="0.25">
      <c r="A9" s="9">
        <v>75620</v>
      </c>
      <c r="B9" s="1" t="s">
        <v>11</v>
      </c>
      <c r="F9" s="22"/>
      <c r="G9" s="22"/>
      <c r="I9" s="18"/>
      <c r="J9" s="18"/>
      <c r="K9" s="14">
        <v>450</v>
      </c>
      <c r="L9" s="14"/>
      <c r="M9" s="14">
        <v>-450</v>
      </c>
      <c r="N9" s="18"/>
      <c r="O9" s="14">
        <v>1050</v>
      </c>
      <c r="P9" s="18"/>
      <c r="Q9" s="14">
        <v>1500</v>
      </c>
      <c r="R9" s="13">
        <f t="shared" ref="R9:R10" si="0">+Q9+I9</f>
        <v>1500</v>
      </c>
      <c r="S9" s="13"/>
    </row>
    <row r="10" spans="1:22" x14ac:dyDescent="0.25">
      <c r="A10" s="9">
        <v>75621</v>
      </c>
      <c r="B10" s="1" t="s">
        <v>12</v>
      </c>
      <c r="F10" s="22"/>
      <c r="G10" s="22"/>
      <c r="I10" s="14">
        <v>90</v>
      </c>
      <c r="J10" s="18"/>
      <c r="K10" s="18"/>
      <c r="L10" s="18"/>
      <c r="M10" s="14">
        <v>90</v>
      </c>
      <c r="N10" s="18"/>
      <c r="O10" s="18"/>
      <c r="P10" s="18"/>
      <c r="Q10" s="14">
        <v>-90</v>
      </c>
      <c r="R10" s="13">
        <f t="shared" si="0"/>
        <v>0</v>
      </c>
      <c r="S10" s="13"/>
    </row>
    <row r="11" spans="1:22" x14ac:dyDescent="0.25">
      <c r="A11" s="9">
        <v>75636</v>
      </c>
      <c r="B11" s="1" t="s">
        <v>13</v>
      </c>
      <c r="F11" s="22"/>
      <c r="G11" s="22"/>
      <c r="I11" s="14">
        <v>743</v>
      </c>
      <c r="J11" s="18"/>
      <c r="K11" s="14">
        <v>3000</v>
      </c>
      <c r="L11" s="14"/>
      <c r="M11" s="14">
        <v>-2258</v>
      </c>
      <c r="N11" s="18"/>
      <c r="O11" s="14">
        <v>7000</v>
      </c>
      <c r="P11" s="18"/>
      <c r="Q11" s="14">
        <v>9258</v>
      </c>
      <c r="R11" s="13">
        <f>+Q11+I11</f>
        <v>10001</v>
      </c>
      <c r="S11" s="13"/>
    </row>
    <row r="12" spans="1:22" x14ac:dyDescent="0.25">
      <c r="A12" s="9">
        <v>75637</v>
      </c>
      <c r="B12" s="1" t="s">
        <v>14</v>
      </c>
      <c r="F12" s="22"/>
      <c r="G12" s="22"/>
      <c r="I12" s="14">
        <v>120</v>
      </c>
      <c r="J12" s="18"/>
      <c r="K12" s="18"/>
      <c r="L12" s="18"/>
      <c r="M12" s="14">
        <v>120</v>
      </c>
      <c r="N12" s="18"/>
      <c r="O12" s="18"/>
      <c r="P12" s="18"/>
      <c r="Q12" s="14">
        <v>-120</v>
      </c>
      <c r="R12" s="13">
        <f t="shared" ref="R12:R21" si="1">+Q12+I12</f>
        <v>0</v>
      </c>
      <c r="S12" s="13"/>
    </row>
    <row r="13" spans="1:22" x14ac:dyDescent="0.25">
      <c r="A13" s="9">
        <v>75650</v>
      </c>
      <c r="B13" s="1" t="s">
        <v>15</v>
      </c>
      <c r="F13" s="22"/>
      <c r="G13" s="22"/>
      <c r="I13" s="18"/>
      <c r="J13" s="18"/>
      <c r="K13" s="14">
        <v>350</v>
      </c>
      <c r="L13" s="14"/>
      <c r="M13" s="14">
        <v>-350</v>
      </c>
      <c r="N13" s="18"/>
      <c r="O13" s="14">
        <v>700</v>
      </c>
      <c r="P13" s="18"/>
      <c r="Q13" s="14">
        <v>1050</v>
      </c>
      <c r="R13" s="13">
        <f t="shared" si="1"/>
        <v>1050</v>
      </c>
      <c r="S13" s="13"/>
    </row>
    <row r="14" spans="1:22" s="3" customFormat="1" x14ac:dyDescent="0.25">
      <c r="A14" s="11">
        <v>75699</v>
      </c>
      <c r="B14" s="2" t="s">
        <v>16</v>
      </c>
      <c r="E14" s="12"/>
      <c r="F14" s="23"/>
      <c r="G14" s="23"/>
      <c r="I14" s="19">
        <v>953</v>
      </c>
      <c r="J14" s="20"/>
      <c r="K14" s="19">
        <v>3800</v>
      </c>
      <c r="L14" s="19"/>
      <c r="M14" s="19">
        <v>-2848</v>
      </c>
      <c r="N14" s="20"/>
      <c r="O14" s="19">
        <v>8750</v>
      </c>
      <c r="P14" s="20"/>
      <c r="Q14" s="19">
        <v>11598</v>
      </c>
      <c r="R14" s="15">
        <f t="shared" si="1"/>
        <v>12551</v>
      </c>
      <c r="S14" s="15"/>
    </row>
    <row r="15" spans="1:22" x14ac:dyDescent="0.25">
      <c r="A15" s="9">
        <v>75805</v>
      </c>
      <c r="B15" s="1" t="s">
        <v>17</v>
      </c>
      <c r="F15" s="22"/>
      <c r="G15" s="22"/>
      <c r="I15" s="14">
        <v>18</v>
      </c>
      <c r="J15" s="18"/>
      <c r="K15" s="14">
        <v>60</v>
      </c>
      <c r="L15" s="14"/>
      <c r="M15" s="14">
        <v>-42</v>
      </c>
      <c r="N15" s="18"/>
      <c r="O15" s="14">
        <v>140</v>
      </c>
      <c r="P15" s="18"/>
      <c r="Q15" s="14">
        <v>182</v>
      </c>
      <c r="R15" s="13">
        <f t="shared" si="1"/>
        <v>200</v>
      </c>
      <c r="S15" s="13"/>
    </row>
    <row r="16" spans="1:22" s="3" customFormat="1" x14ac:dyDescent="0.25">
      <c r="A16" s="11">
        <v>75899</v>
      </c>
      <c r="B16" s="2" t="s">
        <v>18</v>
      </c>
      <c r="E16" s="12"/>
      <c r="F16" s="23"/>
      <c r="G16" s="23"/>
      <c r="I16" s="19">
        <v>18</v>
      </c>
      <c r="J16" s="20"/>
      <c r="K16" s="19">
        <v>60</v>
      </c>
      <c r="L16" s="19"/>
      <c r="M16" s="19">
        <v>-42</v>
      </c>
      <c r="N16" s="20"/>
      <c r="O16" s="19">
        <v>140</v>
      </c>
      <c r="P16" s="20"/>
      <c r="Q16" s="19">
        <v>182</v>
      </c>
      <c r="R16" s="15">
        <f t="shared" si="1"/>
        <v>200</v>
      </c>
      <c r="S16" s="15"/>
    </row>
    <row r="17" spans="1:26" x14ac:dyDescent="0.25">
      <c r="A17" s="9">
        <v>75925</v>
      </c>
      <c r="B17" s="1" t="s">
        <v>19</v>
      </c>
      <c r="F17" s="22"/>
      <c r="G17" s="22"/>
      <c r="I17" s="14">
        <v>295</v>
      </c>
      <c r="J17" s="18"/>
      <c r="K17" s="14">
        <v>570</v>
      </c>
      <c r="L17" s="14"/>
      <c r="M17" s="14">
        <v>-275</v>
      </c>
      <c r="N17" s="18"/>
      <c r="O17" s="14">
        <v>1710</v>
      </c>
      <c r="P17" s="18"/>
      <c r="Q17" s="14">
        <v>1985</v>
      </c>
      <c r="R17" s="13">
        <f t="shared" si="1"/>
        <v>2280</v>
      </c>
      <c r="S17" s="13"/>
    </row>
    <row r="18" spans="1:26" x14ac:dyDescent="0.25">
      <c r="A18" s="9">
        <v>75930</v>
      </c>
      <c r="B18" s="1" t="s">
        <v>20</v>
      </c>
      <c r="F18" s="22"/>
      <c r="G18" s="22"/>
      <c r="I18" s="18"/>
      <c r="J18" s="18"/>
      <c r="K18" s="14">
        <v>1368</v>
      </c>
      <c r="L18" s="14"/>
      <c r="M18" s="14">
        <v>-1368</v>
      </c>
      <c r="N18" s="18"/>
      <c r="O18" s="14">
        <v>4098</v>
      </c>
      <c r="P18" s="18"/>
      <c r="Q18" s="14">
        <v>5466</v>
      </c>
      <c r="R18" s="13">
        <f t="shared" si="1"/>
        <v>5466</v>
      </c>
      <c r="S18" s="13"/>
    </row>
    <row r="19" spans="1:26" x14ac:dyDescent="0.25">
      <c r="A19" s="9">
        <v>75980</v>
      </c>
      <c r="B19" s="1" t="s">
        <v>21</v>
      </c>
      <c r="F19" s="22"/>
      <c r="G19" s="22"/>
      <c r="I19" s="14">
        <v>138</v>
      </c>
      <c r="J19" s="18"/>
      <c r="K19" s="14">
        <v>126</v>
      </c>
      <c r="L19" s="14"/>
      <c r="M19" s="14">
        <v>12</v>
      </c>
      <c r="N19" s="18"/>
      <c r="O19" s="14">
        <v>378</v>
      </c>
      <c r="P19" s="18"/>
      <c r="Q19" s="14">
        <v>366</v>
      </c>
      <c r="R19" s="13">
        <f t="shared" si="1"/>
        <v>504</v>
      </c>
      <c r="S19" s="13"/>
    </row>
    <row r="20" spans="1:26" s="3" customFormat="1" x14ac:dyDescent="0.25">
      <c r="A20" s="11">
        <v>75999</v>
      </c>
      <c r="B20" s="2" t="s">
        <v>22</v>
      </c>
      <c r="E20" s="12"/>
      <c r="F20" s="23"/>
      <c r="G20" s="23"/>
      <c r="I20" s="19">
        <v>433</v>
      </c>
      <c r="J20" s="20"/>
      <c r="K20" s="19">
        <v>2064</v>
      </c>
      <c r="L20" s="19"/>
      <c r="M20" s="19">
        <v>-1631</v>
      </c>
      <c r="N20" s="20"/>
      <c r="O20" s="19">
        <v>6186</v>
      </c>
      <c r="P20" s="20"/>
      <c r="Q20" s="19">
        <v>7817</v>
      </c>
      <c r="R20" s="15">
        <f t="shared" si="1"/>
        <v>8250</v>
      </c>
      <c r="S20" s="15"/>
    </row>
    <row r="21" spans="1:26" x14ac:dyDescent="0.25">
      <c r="A21" s="5" t="s">
        <v>23</v>
      </c>
      <c r="B21" s="24"/>
      <c r="C21" s="24"/>
      <c r="D21" s="24"/>
      <c r="E21" s="24"/>
      <c r="F21" s="24"/>
      <c r="G21" s="24"/>
      <c r="I21" s="14">
        <v>1403</v>
      </c>
      <c r="J21" s="18"/>
      <c r="K21" s="14">
        <v>5924</v>
      </c>
      <c r="L21" s="14"/>
      <c r="M21" s="14">
        <v>-4521</v>
      </c>
      <c r="N21" s="18"/>
      <c r="O21" s="14">
        <v>15076</v>
      </c>
      <c r="P21" s="18"/>
      <c r="Q21" s="14">
        <v>19597</v>
      </c>
      <c r="R21" s="13">
        <f t="shared" si="1"/>
        <v>21000</v>
      </c>
      <c r="S21" s="13"/>
    </row>
    <row r="22" spans="1:26" s="79" customFormat="1" x14ac:dyDescent="0.25">
      <c r="A22" s="78"/>
      <c r="E22" s="78"/>
      <c r="G22" s="68"/>
      <c r="H22" s="65"/>
      <c r="I22" s="62"/>
      <c r="J22" s="66"/>
      <c r="K22" s="66"/>
      <c r="L22" s="66"/>
      <c r="M22" s="66"/>
      <c r="N22" s="66"/>
      <c r="O22" s="66"/>
      <c r="P22" s="66"/>
      <c r="Q22" s="66"/>
      <c r="R22" s="80"/>
      <c r="S22" s="80"/>
    </row>
    <row r="23" spans="1:26" x14ac:dyDescent="0.25">
      <c r="A23" s="70">
        <v>91500</v>
      </c>
      <c r="B23" s="67" t="s">
        <v>37</v>
      </c>
      <c r="C23" s="68"/>
      <c r="D23" s="68"/>
      <c r="E23" s="68"/>
      <c r="F23" s="68"/>
      <c r="G23" s="73"/>
      <c r="H23" s="74"/>
      <c r="I23" s="75"/>
      <c r="J23" s="66"/>
      <c r="K23" s="66"/>
      <c r="L23" s="66"/>
      <c r="M23" s="66"/>
      <c r="N23" s="66"/>
      <c r="O23" s="66"/>
      <c r="P23" s="66"/>
      <c r="Q23" s="66"/>
      <c r="R23" s="13"/>
      <c r="S23" s="13"/>
    </row>
    <row r="24" spans="1:26" x14ac:dyDescent="0.25">
      <c r="A24" s="71">
        <v>94099</v>
      </c>
      <c r="B24" s="72" t="s">
        <v>38</v>
      </c>
      <c r="C24" s="73"/>
      <c r="D24" s="73"/>
      <c r="E24" s="73"/>
      <c r="F24" s="73"/>
      <c r="G24" s="68"/>
      <c r="H24" s="65"/>
      <c r="I24" s="63"/>
      <c r="J24" s="66"/>
      <c r="K24" s="66"/>
      <c r="L24" s="66"/>
      <c r="M24" s="66"/>
      <c r="N24" s="66"/>
      <c r="O24" s="66"/>
      <c r="P24" s="66"/>
      <c r="Q24" s="66"/>
      <c r="R24" s="13"/>
      <c r="S24" s="13"/>
    </row>
    <row r="25" spans="1:26" x14ac:dyDescent="0.25">
      <c r="A25" s="5" t="s">
        <v>24</v>
      </c>
      <c r="B25" s="24"/>
      <c r="C25" s="24"/>
      <c r="D25" s="24"/>
      <c r="E25" s="24"/>
      <c r="F25" s="81"/>
      <c r="G25" s="81"/>
      <c r="H25" s="79"/>
      <c r="I25" s="66"/>
      <c r="J25" s="66"/>
      <c r="K25" s="66"/>
      <c r="L25" s="66"/>
      <c r="M25" s="66"/>
      <c r="N25" s="66"/>
      <c r="O25" s="66"/>
      <c r="P25" s="66"/>
      <c r="Q25" s="66"/>
      <c r="R25" s="13"/>
      <c r="S25" s="13"/>
    </row>
    <row r="27" spans="1:26" x14ac:dyDescent="0.25">
      <c r="A27" s="5" t="s">
        <v>25</v>
      </c>
      <c r="B27" s="24"/>
      <c r="C27" s="24"/>
      <c r="D27" s="24"/>
      <c r="E27" s="24"/>
      <c r="F27" s="24"/>
      <c r="G27" s="24"/>
      <c r="I27" s="14">
        <v>1403</v>
      </c>
      <c r="J27" s="18"/>
      <c r="K27" s="14">
        <v>3799</v>
      </c>
      <c r="L27" s="14"/>
      <c r="M27" s="14">
        <v>-2396</v>
      </c>
      <c r="N27" s="18"/>
      <c r="O27" s="14">
        <v>8701</v>
      </c>
      <c r="P27" s="18"/>
      <c r="Q27" s="14">
        <v>11097</v>
      </c>
      <c r="R27" s="13"/>
      <c r="S27" s="13"/>
    </row>
    <row r="28" spans="1:26" x14ac:dyDescent="0.25">
      <c r="B28" s="24"/>
      <c r="C28" s="24"/>
      <c r="D28" s="24"/>
      <c r="E28" s="24"/>
      <c r="F28" s="24"/>
      <c r="G28" s="24"/>
    </row>
    <row r="29" spans="1:26" x14ac:dyDescent="0.25">
      <c r="A29" s="5" t="s">
        <v>26</v>
      </c>
      <c r="B29" s="24"/>
      <c r="C29" s="24"/>
      <c r="D29" s="24"/>
      <c r="E29" s="24"/>
      <c r="F29" s="24"/>
      <c r="G29" s="24"/>
      <c r="I29" s="8">
        <v>6782</v>
      </c>
    </row>
    <row r="30" spans="1:26" x14ac:dyDescent="0.25">
      <c r="B30" s="24"/>
      <c r="C30" s="24"/>
      <c r="D30" s="24"/>
      <c r="E30" s="24"/>
      <c r="F30" s="24"/>
      <c r="G30" s="24"/>
    </row>
    <row r="31" spans="1:26" x14ac:dyDescent="0.25">
      <c r="A31" s="5"/>
      <c r="B31" s="24"/>
      <c r="C31" s="24"/>
      <c r="D31" s="24"/>
      <c r="E31" s="24"/>
      <c r="F31" s="24"/>
      <c r="G31" s="24"/>
    </row>
    <row r="32" spans="1:26" ht="35.25" customHeight="1" x14ac:dyDescent="0.25">
      <c r="G32" s="13"/>
      <c r="H32" s="13"/>
      <c r="I32" s="60" t="s">
        <v>40</v>
      </c>
      <c r="M32" s="29" t="s">
        <v>41</v>
      </c>
      <c r="Q32" s="60" t="s">
        <v>51</v>
      </c>
      <c r="S32" s="29" t="s">
        <v>41</v>
      </c>
      <c r="V32" s="60" t="s">
        <v>27</v>
      </c>
      <c r="X32" s="30" t="s">
        <v>28</v>
      </c>
      <c r="Z32" s="29" t="s">
        <v>29</v>
      </c>
    </row>
    <row r="33" spans="1:38" x14ac:dyDescent="0.25">
      <c r="A33" s="9" t="s">
        <v>45</v>
      </c>
      <c r="B33" s="33"/>
      <c r="C33" s="33"/>
      <c r="D33" s="33"/>
      <c r="E33" s="33"/>
      <c r="F33" s="34" t="s">
        <v>46</v>
      </c>
      <c r="G33" s="13"/>
      <c r="H33" s="13"/>
      <c r="I33" s="60"/>
      <c r="M33" s="29"/>
      <c r="Q33" s="60">
        <v>0</v>
      </c>
      <c r="S33" s="27">
        <v>692</v>
      </c>
      <c r="V33" s="60"/>
      <c r="X33" s="30"/>
      <c r="Z33">
        <v>1500</v>
      </c>
      <c r="AB33" s="34" t="s">
        <v>46</v>
      </c>
    </row>
    <row r="34" spans="1:38" s="99" customFormat="1" x14ac:dyDescent="0.25">
      <c r="A34" s="82" t="s">
        <v>43</v>
      </c>
      <c r="B34" s="86"/>
      <c r="C34" s="95"/>
      <c r="D34" s="95"/>
      <c r="E34" s="95"/>
      <c r="F34" s="96" t="s">
        <v>44</v>
      </c>
      <c r="G34" s="97"/>
      <c r="H34" s="97"/>
      <c r="I34" s="98"/>
      <c r="M34" s="100"/>
      <c r="Q34" s="98">
        <v>0</v>
      </c>
      <c r="T34" s="101">
        <v>692</v>
      </c>
      <c r="V34" s="98"/>
      <c r="X34" s="102"/>
      <c r="Z34" s="100"/>
      <c r="AB34" s="96" t="s">
        <v>44</v>
      </c>
    </row>
    <row r="35" spans="1:38" s="4" customFormat="1" x14ac:dyDescent="0.25">
      <c r="A35" s="35">
        <v>74210</v>
      </c>
      <c r="E35" s="26"/>
      <c r="F35" s="55" t="s">
        <v>31</v>
      </c>
      <c r="G35" s="28"/>
      <c r="H35" s="28"/>
      <c r="I35" s="28">
        <v>0</v>
      </c>
      <c r="M35" s="56">
        <v>465</v>
      </c>
      <c r="Q35" s="4">
        <v>0</v>
      </c>
      <c r="S35" s="5"/>
      <c r="X35" s="54"/>
      <c r="Z35" s="29">
        <v>1500</v>
      </c>
      <c r="AB35" s="55" t="s">
        <v>31</v>
      </c>
    </row>
    <row r="36" spans="1:38" s="3" customFormat="1" x14ac:dyDescent="0.25">
      <c r="A36" s="35">
        <v>74230</v>
      </c>
      <c r="E36" s="12"/>
      <c r="F36" s="35" t="s">
        <v>47</v>
      </c>
      <c r="Q36" s="4">
        <v>0</v>
      </c>
      <c r="S36" s="5">
        <v>877</v>
      </c>
      <c r="X36" s="52"/>
      <c r="Z36" s="53"/>
      <c r="AB36" s="35" t="s">
        <v>47</v>
      </c>
    </row>
    <row r="37" spans="1:38" s="83" customFormat="1" x14ac:dyDescent="0.25">
      <c r="A37" s="91">
        <v>74299</v>
      </c>
      <c r="E37" s="84"/>
      <c r="F37" s="92" t="s">
        <v>32</v>
      </c>
      <c r="G37" s="85"/>
      <c r="H37" s="85"/>
      <c r="I37" s="86"/>
      <c r="J37" s="86"/>
      <c r="K37" s="85">
        <v>0</v>
      </c>
      <c r="L37" s="86"/>
      <c r="M37" s="86"/>
      <c r="N37" s="86"/>
      <c r="O37" s="89">
        <v>465</v>
      </c>
      <c r="P37" s="86"/>
      <c r="R37" s="86">
        <v>0</v>
      </c>
      <c r="T37" s="90">
        <v>877</v>
      </c>
      <c r="U37" s="86"/>
      <c r="V37" s="86"/>
      <c r="W37" s="86"/>
      <c r="X37" s="93"/>
      <c r="Z37" s="94"/>
      <c r="AB37" s="92" t="s">
        <v>32</v>
      </c>
    </row>
    <row r="38" spans="1:38" s="3" customFormat="1" x14ac:dyDescent="0.25">
      <c r="A38" s="35">
        <v>74310</v>
      </c>
      <c r="E38" s="12"/>
      <c r="F38" s="55" t="s">
        <v>33</v>
      </c>
      <c r="G38" s="28"/>
      <c r="H38" s="28"/>
      <c r="I38" s="28">
        <v>0</v>
      </c>
      <c r="J38" s="4"/>
      <c r="K38" s="4"/>
      <c r="L38" s="4"/>
      <c r="M38" s="28">
        <v>15</v>
      </c>
      <c r="N38" s="4"/>
      <c r="O38" s="4"/>
      <c r="P38" s="4"/>
      <c r="Q38" s="4">
        <v>0</v>
      </c>
      <c r="R38" s="4"/>
      <c r="S38" s="40">
        <v>5</v>
      </c>
      <c r="T38" s="4"/>
      <c r="U38" s="4"/>
      <c r="V38" s="4"/>
      <c r="W38" s="4"/>
      <c r="AB38" s="55" t="s">
        <v>33</v>
      </c>
    </row>
    <row r="39" spans="1:38" s="83" customFormat="1" x14ac:dyDescent="0.25">
      <c r="A39" s="91">
        <v>74399</v>
      </c>
      <c r="E39" s="84"/>
      <c r="F39" s="92" t="s">
        <v>34</v>
      </c>
      <c r="G39" s="85"/>
      <c r="H39" s="85"/>
      <c r="I39" s="86"/>
      <c r="J39" s="86"/>
      <c r="K39" s="85">
        <v>0</v>
      </c>
      <c r="L39" s="86"/>
      <c r="M39" s="86"/>
      <c r="N39" s="86"/>
      <c r="O39" s="89">
        <v>15</v>
      </c>
      <c r="P39" s="86"/>
      <c r="R39" s="86">
        <v>0</v>
      </c>
      <c r="T39" s="90">
        <v>5</v>
      </c>
      <c r="U39" s="86"/>
      <c r="V39" s="86"/>
      <c r="W39" s="86"/>
      <c r="X39" s="86"/>
      <c r="Y39" s="86"/>
      <c r="Z39" s="86"/>
      <c r="AB39" s="92" t="s">
        <v>34</v>
      </c>
      <c r="AC39" s="86"/>
      <c r="AD39" s="86"/>
      <c r="AE39" s="86"/>
      <c r="AF39" s="86"/>
      <c r="AG39" s="86"/>
      <c r="AH39" s="86"/>
      <c r="AI39" s="86"/>
      <c r="AJ39" s="86"/>
      <c r="AK39" s="86"/>
      <c r="AL39" s="86"/>
    </row>
    <row r="40" spans="1:38" s="4" customFormat="1" x14ac:dyDescent="0.25">
      <c r="A40" s="9">
        <v>75620</v>
      </c>
      <c r="E40" s="26"/>
      <c r="F40" s="28" t="s">
        <v>11</v>
      </c>
      <c r="I40" s="28">
        <v>1500</v>
      </c>
      <c r="M40" s="27"/>
      <c r="Q40" s="4">
        <v>1500</v>
      </c>
      <c r="S40" s="39">
        <v>559</v>
      </c>
      <c r="V40" s="28">
        <f>+R9</f>
        <v>1500</v>
      </c>
      <c r="W40" s="28"/>
      <c r="X40" s="28">
        <f>+I9</f>
        <v>0</v>
      </c>
      <c r="Z40" s="28">
        <v>1500</v>
      </c>
      <c r="AB40" s="28" t="s">
        <v>11</v>
      </c>
    </row>
    <row r="41" spans="1:38" s="4" customFormat="1" x14ac:dyDescent="0.25">
      <c r="A41" s="9">
        <v>75621</v>
      </c>
      <c r="E41" s="26"/>
      <c r="F41" s="28" t="s">
        <v>12</v>
      </c>
      <c r="I41" s="28">
        <v>0</v>
      </c>
      <c r="M41" s="57">
        <v>739</v>
      </c>
      <c r="Q41" s="4">
        <v>0</v>
      </c>
      <c r="S41" s="14">
        <v>173</v>
      </c>
      <c r="V41" s="28">
        <f>+R10</f>
        <v>0</v>
      </c>
      <c r="W41" s="28"/>
      <c r="X41" s="28">
        <f>+I10</f>
        <v>90</v>
      </c>
      <c r="Z41" s="28">
        <v>500</v>
      </c>
      <c r="AB41" s="28" t="s">
        <v>12</v>
      </c>
    </row>
    <row r="42" spans="1:38" s="4" customFormat="1" x14ac:dyDescent="0.25">
      <c r="A42" s="9">
        <v>75636</v>
      </c>
      <c r="E42" s="26"/>
      <c r="F42" s="28" t="s">
        <v>13</v>
      </c>
      <c r="I42" s="28">
        <v>10000</v>
      </c>
      <c r="M42" s="58">
        <v>6420</v>
      </c>
      <c r="Q42" s="4">
        <v>10000</v>
      </c>
      <c r="S42" s="32">
        <v>10645</v>
      </c>
      <c r="V42" s="28">
        <f>+R11-1</f>
        <v>10000</v>
      </c>
      <c r="W42" s="28"/>
      <c r="X42" s="28">
        <f>+I11</f>
        <v>743</v>
      </c>
      <c r="Z42" s="28">
        <v>10000</v>
      </c>
      <c r="AB42" s="28" t="s">
        <v>13</v>
      </c>
    </row>
    <row r="43" spans="1:38" s="4" customFormat="1" x14ac:dyDescent="0.25">
      <c r="A43" s="9">
        <v>75637</v>
      </c>
      <c r="E43" s="26"/>
      <c r="F43" s="28" t="s">
        <v>14</v>
      </c>
      <c r="I43" s="28">
        <v>0</v>
      </c>
      <c r="M43" s="57">
        <v>120</v>
      </c>
      <c r="Q43" s="4">
        <v>0</v>
      </c>
      <c r="S43" s="14">
        <v>170</v>
      </c>
      <c r="V43" s="28">
        <f>+R12</f>
        <v>0</v>
      </c>
      <c r="W43" s="28"/>
      <c r="X43" s="28">
        <f>+I12</f>
        <v>120</v>
      </c>
      <c r="Z43" s="28">
        <v>0</v>
      </c>
      <c r="AB43" s="28" t="s">
        <v>14</v>
      </c>
    </row>
    <row r="44" spans="1:38" s="3" customFormat="1" x14ac:dyDescent="0.25">
      <c r="A44" s="9">
        <v>75650</v>
      </c>
      <c r="E44" s="12"/>
      <c r="F44" s="28" t="s">
        <v>15</v>
      </c>
      <c r="G44" s="4"/>
      <c r="H44" s="4"/>
      <c r="I44" s="28">
        <v>1050</v>
      </c>
      <c r="J44" s="4"/>
      <c r="K44" s="4"/>
      <c r="L44" s="4"/>
      <c r="M44" s="57">
        <v>270</v>
      </c>
      <c r="N44" s="4"/>
      <c r="O44" s="4"/>
      <c r="P44" s="4"/>
      <c r="Q44" s="4">
        <v>1050</v>
      </c>
      <c r="R44" s="4"/>
      <c r="S44" s="14"/>
      <c r="T44" s="4"/>
      <c r="U44" s="4"/>
      <c r="V44" s="28">
        <f>+R13</f>
        <v>1050</v>
      </c>
      <c r="W44" s="28"/>
      <c r="X44" s="28">
        <f>+I13</f>
        <v>0</v>
      </c>
      <c r="Y44" s="4"/>
      <c r="Z44" s="28">
        <v>1050</v>
      </c>
      <c r="AB44" s="28" t="s">
        <v>15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83" customFormat="1" x14ac:dyDescent="0.25">
      <c r="A45" s="82">
        <v>75699</v>
      </c>
      <c r="E45" s="84"/>
      <c r="F45" s="85" t="s">
        <v>16</v>
      </c>
      <c r="G45" s="86"/>
      <c r="H45" s="86"/>
      <c r="I45" s="86"/>
      <c r="J45" s="86"/>
      <c r="K45" s="85">
        <v>12550</v>
      </c>
      <c r="L45" s="86"/>
      <c r="M45" s="86"/>
      <c r="N45" s="86"/>
      <c r="O45" s="87">
        <v>7428</v>
      </c>
      <c r="P45" s="86"/>
      <c r="R45" s="86">
        <v>12550</v>
      </c>
      <c r="T45" s="88">
        <f>SUM(S40:S43)-1</f>
        <v>11546</v>
      </c>
      <c r="U45" s="86"/>
      <c r="V45" s="86"/>
      <c r="W45" s="85">
        <f>SUM(V40:V44)</f>
        <v>12550</v>
      </c>
      <c r="X45" s="86"/>
      <c r="Y45" s="85">
        <f>SUM(X40:X44)</f>
        <v>953</v>
      </c>
      <c r="Z45" s="86"/>
      <c r="AB45" s="85" t="s">
        <v>16</v>
      </c>
    </row>
    <row r="46" spans="1:38" s="3" customFormat="1" x14ac:dyDescent="0.25">
      <c r="A46" s="9">
        <v>75805</v>
      </c>
      <c r="E46" s="12"/>
      <c r="F46" s="28" t="s">
        <v>17</v>
      </c>
      <c r="G46" s="4"/>
      <c r="H46" s="4"/>
      <c r="I46" s="28">
        <v>200</v>
      </c>
      <c r="J46" s="4"/>
      <c r="K46" s="4"/>
      <c r="L46" s="4"/>
      <c r="M46" s="56">
        <v>788</v>
      </c>
      <c r="N46" s="4"/>
      <c r="O46" s="4"/>
      <c r="P46" s="4"/>
      <c r="Q46" s="4">
        <v>200</v>
      </c>
      <c r="R46" s="4"/>
      <c r="S46" s="5">
        <v>230</v>
      </c>
      <c r="T46" s="4"/>
      <c r="U46" s="4"/>
      <c r="V46" s="28">
        <f>+R15</f>
        <v>200</v>
      </c>
      <c r="W46" s="28"/>
      <c r="X46" s="28">
        <f>+I15</f>
        <v>18</v>
      </c>
      <c r="Y46" s="4"/>
      <c r="Z46" s="28">
        <v>300</v>
      </c>
      <c r="AB46" s="28" t="s">
        <v>17</v>
      </c>
    </row>
    <row r="47" spans="1:38" s="83" customFormat="1" x14ac:dyDescent="0.25">
      <c r="A47" s="82" t="s">
        <v>49</v>
      </c>
      <c r="E47" s="84"/>
      <c r="F47" s="85" t="s">
        <v>18</v>
      </c>
      <c r="G47" s="86"/>
      <c r="H47" s="86"/>
      <c r="I47" s="86"/>
      <c r="J47" s="86"/>
      <c r="K47" s="85">
        <v>200</v>
      </c>
      <c r="L47" s="86"/>
      <c r="M47" s="86"/>
      <c r="N47" s="86"/>
      <c r="O47" s="89">
        <v>788</v>
      </c>
      <c r="P47" s="86"/>
      <c r="R47" s="86">
        <v>200</v>
      </c>
      <c r="T47" s="90">
        <v>230</v>
      </c>
      <c r="U47" s="86"/>
      <c r="V47" s="86"/>
      <c r="W47" s="85">
        <f>+R16</f>
        <v>200</v>
      </c>
      <c r="X47" s="86"/>
      <c r="Y47" s="85">
        <f>+I16</f>
        <v>18</v>
      </c>
      <c r="Z47" s="86"/>
      <c r="AB47" s="85" t="s">
        <v>18</v>
      </c>
    </row>
    <row r="48" spans="1:38" s="4" customFormat="1" x14ac:dyDescent="0.25">
      <c r="A48" s="9">
        <v>75925</v>
      </c>
      <c r="E48" s="26"/>
      <c r="F48" s="28" t="s">
        <v>19</v>
      </c>
      <c r="I48" s="28">
        <v>2280</v>
      </c>
      <c r="M48" s="56">
        <v>590</v>
      </c>
      <c r="Q48" s="4">
        <v>2280</v>
      </c>
      <c r="S48" s="5">
        <v>4525</v>
      </c>
      <c r="V48" s="28">
        <f>+R17</f>
        <v>2280</v>
      </c>
      <c r="W48" s="28"/>
      <c r="X48" s="28">
        <f>+I17</f>
        <v>295</v>
      </c>
      <c r="Z48" s="28">
        <v>2350</v>
      </c>
      <c r="AB48" s="28" t="s">
        <v>19</v>
      </c>
    </row>
    <row r="49" spans="1:28" s="4" customFormat="1" x14ac:dyDescent="0.25">
      <c r="A49" s="9">
        <v>75930</v>
      </c>
      <c r="E49" s="26"/>
      <c r="F49" s="28" t="s">
        <v>20</v>
      </c>
      <c r="I49" s="28">
        <v>5466</v>
      </c>
      <c r="M49" s="28"/>
      <c r="Q49" s="4">
        <v>5466</v>
      </c>
      <c r="S49" s="40">
        <v>21</v>
      </c>
      <c r="V49" s="28">
        <f>+R18</f>
        <v>5466</v>
      </c>
      <c r="W49" s="28"/>
      <c r="X49" s="28">
        <f>+I18</f>
        <v>0</v>
      </c>
      <c r="Z49" s="28">
        <v>5500</v>
      </c>
      <c r="AB49" s="28" t="s">
        <v>20</v>
      </c>
    </row>
    <row r="50" spans="1:28" s="4" customFormat="1" x14ac:dyDescent="0.25">
      <c r="A50" s="35">
        <v>75950</v>
      </c>
      <c r="E50" s="26"/>
      <c r="F50" s="56" t="s">
        <v>35</v>
      </c>
      <c r="I50" s="28">
        <v>0</v>
      </c>
      <c r="M50" s="56">
        <v>122</v>
      </c>
      <c r="Q50" s="4">
        <v>0</v>
      </c>
      <c r="S50" s="5">
        <v>280</v>
      </c>
      <c r="V50" s="28">
        <f>+R19</f>
        <v>504</v>
      </c>
      <c r="W50" s="28"/>
      <c r="X50" s="28">
        <f>+I19</f>
        <v>138</v>
      </c>
      <c r="Z50" s="28">
        <v>550</v>
      </c>
      <c r="AB50" s="56" t="s">
        <v>35</v>
      </c>
    </row>
    <row r="51" spans="1:28" s="4" customFormat="1" x14ac:dyDescent="0.25">
      <c r="A51" s="35">
        <v>75970</v>
      </c>
      <c r="E51" s="26"/>
      <c r="F51" s="56" t="s">
        <v>36</v>
      </c>
      <c r="I51" s="28">
        <v>0</v>
      </c>
      <c r="M51" s="56">
        <v>32</v>
      </c>
      <c r="Q51" s="4">
        <v>0</v>
      </c>
      <c r="S51" s="5">
        <v>89</v>
      </c>
      <c r="AB51" s="56" t="s">
        <v>36</v>
      </c>
    </row>
    <row r="52" spans="1:28" s="3" customFormat="1" x14ac:dyDescent="0.25">
      <c r="A52" s="9">
        <v>75980</v>
      </c>
      <c r="E52" s="12"/>
      <c r="F52" s="28" t="s">
        <v>21</v>
      </c>
      <c r="G52" s="4"/>
      <c r="H52" s="4"/>
      <c r="I52" s="28">
        <v>504</v>
      </c>
      <c r="J52" s="4"/>
      <c r="K52" s="4"/>
      <c r="L52" s="4"/>
      <c r="M52" s="56">
        <v>329</v>
      </c>
      <c r="N52" s="4"/>
      <c r="O52" s="4"/>
      <c r="P52" s="4"/>
      <c r="Q52" s="4">
        <v>504</v>
      </c>
      <c r="R52" s="4"/>
      <c r="S52" s="5">
        <v>542</v>
      </c>
      <c r="T52" s="4"/>
      <c r="U52" s="4"/>
      <c r="V52" s="4"/>
      <c r="W52" s="4"/>
      <c r="X52" s="4"/>
      <c r="Y52" s="4"/>
      <c r="Z52" s="4"/>
      <c r="AB52" s="28" t="s">
        <v>21</v>
      </c>
    </row>
    <row r="53" spans="1:28" s="83" customFormat="1" x14ac:dyDescent="0.25">
      <c r="A53" s="82">
        <v>75999</v>
      </c>
      <c r="E53" s="84"/>
      <c r="F53" s="85" t="s">
        <v>22</v>
      </c>
      <c r="G53" s="85"/>
      <c r="H53" s="85"/>
      <c r="I53" s="86"/>
      <c r="J53" s="86"/>
      <c r="K53" s="85">
        <v>8250</v>
      </c>
      <c r="L53" s="86"/>
      <c r="M53" s="86"/>
      <c r="N53" s="86"/>
      <c r="O53" s="87">
        <v>1072</v>
      </c>
      <c r="P53" s="86"/>
      <c r="R53" s="86">
        <v>8250</v>
      </c>
      <c r="T53" s="88">
        <f>SUM(S48:S52)+1</f>
        <v>5458</v>
      </c>
      <c r="U53" s="86"/>
      <c r="V53" s="86"/>
      <c r="W53" s="85">
        <f>SUM(V48:V50)</f>
        <v>8250</v>
      </c>
      <c r="X53" s="86"/>
      <c r="Y53" s="85">
        <f>SUM(X48:X50)</f>
        <v>433</v>
      </c>
      <c r="Z53" s="86"/>
      <c r="AB53" s="85" t="s">
        <v>22</v>
      </c>
    </row>
    <row r="54" spans="1:28" s="3" customFormat="1" x14ac:dyDescent="0.25">
      <c r="A54" s="12"/>
      <c r="E54" s="12"/>
      <c r="F54" s="3" t="s">
        <v>42</v>
      </c>
      <c r="K54" s="3">
        <f>SUM(K35:K53)</f>
        <v>21000</v>
      </c>
      <c r="M54" s="59"/>
      <c r="O54" s="3">
        <f>SUM(O35:O53)</f>
        <v>9768</v>
      </c>
      <c r="R54" s="3">
        <f>SUM(R33:R53)</f>
        <v>21000</v>
      </c>
      <c r="S54" s="8"/>
      <c r="T54" s="3">
        <f>SUM(T33:T53)</f>
        <v>18808</v>
      </c>
      <c r="V54" s="15"/>
      <c r="W54" s="15">
        <f>SUM(W45:W53)</f>
        <v>21000</v>
      </c>
      <c r="X54" s="15"/>
      <c r="Y54" s="15">
        <f>SUM(Y45:Y53)</f>
        <v>1404</v>
      </c>
      <c r="Z54" s="15">
        <f>SUM(Z33:Z53)</f>
        <v>24750</v>
      </c>
      <c r="AB54" s="3" t="s">
        <v>42</v>
      </c>
    </row>
    <row r="57" spans="1:28" x14ac:dyDescent="0.25">
      <c r="A57" s="6" t="s">
        <v>50</v>
      </c>
    </row>
    <row r="58" spans="1:28" x14ac:dyDescent="0.25">
      <c r="A58" s="5" t="s">
        <v>0</v>
      </c>
      <c r="B58" s="1" t="s">
        <v>1</v>
      </c>
      <c r="F58" s="22"/>
      <c r="G58" s="22"/>
      <c r="I58" s="14" t="s">
        <v>2</v>
      </c>
      <c r="K58" s="5" t="s">
        <v>3</v>
      </c>
      <c r="L58" s="5"/>
      <c r="M58" s="5" t="s">
        <v>4</v>
      </c>
      <c r="O58" s="5" t="s">
        <v>5</v>
      </c>
      <c r="Q58" s="5" t="s">
        <v>6</v>
      </c>
    </row>
    <row r="59" spans="1:28" x14ac:dyDescent="0.25">
      <c r="A59" s="9">
        <v>87000</v>
      </c>
      <c r="B59" s="1" t="s">
        <v>7</v>
      </c>
      <c r="F59" s="22"/>
      <c r="G59" s="22"/>
      <c r="I59" s="31"/>
      <c r="J59" s="16"/>
      <c r="K59" s="31">
        <v>-8500</v>
      </c>
      <c r="L59" s="17"/>
      <c r="M59" s="31">
        <v>8500</v>
      </c>
      <c r="N59" s="16"/>
      <c r="O59" s="17"/>
      <c r="P59" s="16"/>
      <c r="Q59" s="31">
        <v>-8500</v>
      </c>
      <c r="R59" s="13"/>
    </row>
    <row r="60" spans="1:28" x14ac:dyDescent="0.25">
      <c r="A60" s="9">
        <v>87099</v>
      </c>
      <c r="B60" s="1" t="s">
        <v>8</v>
      </c>
      <c r="F60" s="22"/>
      <c r="G60" s="22"/>
      <c r="I60" s="31"/>
      <c r="J60" s="16"/>
      <c r="K60" s="31">
        <v>-8500</v>
      </c>
      <c r="L60" s="17"/>
      <c r="M60" s="31">
        <v>8500</v>
      </c>
      <c r="N60" s="16"/>
      <c r="O60" s="17"/>
      <c r="P60" s="16"/>
      <c r="Q60" s="31">
        <v>-8500</v>
      </c>
      <c r="R60" s="13"/>
    </row>
    <row r="61" spans="1:28" x14ac:dyDescent="0.25">
      <c r="A61" s="9" t="s">
        <v>9</v>
      </c>
      <c r="B61" s="136"/>
      <c r="C61" s="136"/>
      <c r="D61" s="136"/>
      <c r="E61" s="136"/>
      <c r="F61" s="136"/>
      <c r="G61" s="136"/>
      <c r="I61" s="31"/>
      <c r="J61" s="16"/>
      <c r="K61" s="31">
        <v>-8500</v>
      </c>
      <c r="L61" s="17"/>
      <c r="M61" s="31">
        <v>8500</v>
      </c>
      <c r="N61" s="16"/>
      <c r="O61" s="17"/>
      <c r="P61" s="16"/>
      <c r="Q61" s="31">
        <v>-8500</v>
      </c>
      <c r="R61" s="13"/>
    </row>
    <row r="62" spans="1:28" x14ac:dyDescent="0.25">
      <c r="A62" s="10"/>
      <c r="B62" s="136"/>
      <c r="C62" s="136"/>
      <c r="D62" s="136"/>
      <c r="E62" s="136"/>
      <c r="F62" s="136"/>
      <c r="G62" s="136"/>
      <c r="I62" s="18"/>
      <c r="J62" s="18"/>
      <c r="K62" s="18"/>
      <c r="L62" s="18"/>
      <c r="M62" s="18"/>
      <c r="N62" s="18"/>
      <c r="O62" s="18"/>
      <c r="P62" s="18"/>
      <c r="Q62" s="18"/>
      <c r="R62" s="13"/>
    </row>
    <row r="63" spans="1:28" s="3" customFormat="1" x14ac:dyDescent="0.25">
      <c r="A63" s="9" t="s">
        <v>10</v>
      </c>
      <c r="B63" s="136"/>
      <c r="C63" s="136"/>
      <c r="D63" s="136"/>
      <c r="E63" s="136"/>
      <c r="F63" s="136"/>
      <c r="G63" s="136"/>
      <c r="H63"/>
      <c r="I63" s="18"/>
      <c r="J63" s="18"/>
      <c r="K63" s="18"/>
      <c r="L63" s="18"/>
      <c r="M63" s="18"/>
      <c r="N63" s="18"/>
      <c r="O63" s="18"/>
      <c r="P63" s="18"/>
      <c r="Q63" s="18"/>
      <c r="R63" s="13"/>
    </row>
    <row r="64" spans="1:28" s="4" customFormat="1" x14ac:dyDescent="0.25">
      <c r="A64" s="9" t="s">
        <v>45</v>
      </c>
      <c r="B64" s="33"/>
      <c r="C64" s="33"/>
      <c r="D64" s="33"/>
      <c r="E64" s="33"/>
      <c r="F64" s="34" t="s">
        <v>46</v>
      </c>
      <c r="G64" s="33"/>
      <c r="I64" s="27">
        <v>692</v>
      </c>
      <c r="J64" s="27"/>
      <c r="K64" s="27"/>
      <c r="L64" s="27"/>
      <c r="M64" s="27">
        <v>692</v>
      </c>
      <c r="N64" s="27"/>
      <c r="O64" s="27"/>
      <c r="P64" s="27"/>
      <c r="Q64" s="27">
        <v>-692</v>
      </c>
      <c r="R64" s="46">
        <f t="shared" ref="R64:R72" si="2">+Q64+I64</f>
        <v>0</v>
      </c>
    </row>
    <row r="65" spans="1:19" s="3" customFormat="1" x14ac:dyDescent="0.25">
      <c r="A65" s="11" t="s">
        <v>43</v>
      </c>
      <c r="C65" s="25"/>
      <c r="D65" s="25"/>
      <c r="E65" s="25"/>
      <c r="F65" s="21" t="s">
        <v>44</v>
      </c>
      <c r="G65" s="25"/>
      <c r="I65" s="20">
        <v>692</v>
      </c>
      <c r="J65" s="20"/>
      <c r="K65" s="20"/>
      <c r="L65" s="20"/>
      <c r="M65" s="20">
        <v>692</v>
      </c>
      <c r="N65" s="20"/>
      <c r="O65" s="20"/>
      <c r="P65" s="20"/>
      <c r="Q65" s="20">
        <v>-692</v>
      </c>
      <c r="R65" s="46">
        <f t="shared" si="2"/>
        <v>0</v>
      </c>
    </row>
    <row r="66" spans="1:19" x14ac:dyDescent="0.25">
      <c r="A66" s="35">
        <v>74210</v>
      </c>
      <c r="C66" s="36"/>
      <c r="D66" s="36"/>
      <c r="E66" s="36"/>
      <c r="F66" s="35" t="s">
        <v>31</v>
      </c>
      <c r="G66" s="37"/>
      <c r="H66" s="38"/>
      <c r="I66" s="5"/>
      <c r="J66" s="39"/>
      <c r="K66" s="39"/>
      <c r="L66" s="39"/>
      <c r="M66" s="5"/>
      <c r="N66" s="39"/>
      <c r="O66" s="38"/>
      <c r="P66" s="39"/>
      <c r="Q66" s="5"/>
      <c r="R66" s="46">
        <v>0</v>
      </c>
    </row>
    <row r="67" spans="1:19" x14ac:dyDescent="0.25">
      <c r="A67" s="35">
        <v>74230</v>
      </c>
      <c r="C67" s="36"/>
      <c r="D67" s="36"/>
      <c r="E67" s="36"/>
      <c r="F67" s="35" t="s">
        <v>47</v>
      </c>
      <c r="G67" s="37"/>
      <c r="H67" s="38"/>
      <c r="I67" s="5">
        <v>877</v>
      </c>
      <c r="J67" s="39"/>
      <c r="K67" s="39"/>
      <c r="M67" s="39">
        <v>877</v>
      </c>
      <c r="N67" s="39"/>
      <c r="O67" s="38"/>
      <c r="P67" s="39"/>
      <c r="Q67" s="5">
        <v>-877</v>
      </c>
      <c r="R67" s="46">
        <f t="shared" si="2"/>
        <v>0</v>
      </c>
    </row>
    <row r="68" spans="1:19" s="3" customFormat="1" x14ac:dyDescent="0.25">
      <c r="A68" s="41">
        <v>74299</v>
      </c>
      <c r="C68" s="42"/>
      <c r="D68" s="42"/>
      <c r="E68" s="42"/>
      <c r="F68" s="41" t="s">
        <v>32</v>
      </c>
      <c r="G68" s="43"/>
      <c r="H68" s="44"/>
      <c r="I68" s="7">
        <v>877</v>
      </c>
      <c r="J68" s="45"/>
      <c r="K68" s="45"/>
      <c r="M68" s="45">
        <v>877</v>
      </c>
      <c r="N68" s="45"/>
      <c r="O68" s="44"/>
      <c r="P68" s="45"/>
      <c r="Q68" s="7">
        <v>-877</v>
      </c>
      <c r="R68" s="46">
        <f t="shared" si="2"/>
        <v>0</v>
      </c>
    </row>
    <row r="69" spans="1:19" x14ac:dyDescent="0.25">
      <c r="A69" s="35">
        <v>74310</v>
      </c>
      <c r="C69" s="36"/>
      <c r="D69" s="36"/>
      <c r="E69" s="36"/>
      <c r="F69" s="35" t="s">
        <v>33</v>
      </c>
      <c r="G69" s="38"/>
      <c r="H69" s="38"/>
      <c r="I69" s="40">
        <v>5</v>
      </c>
      <c r="J69" s="38"/>
      <c r="K69" s="38"/>
      <c r="L69" s="38"/>
      <c r="M69" s="38">
        <v>5</v>
      </c>
      <c r="N69" s="38"/>
      <c r="O69" s="38"/>
      <c r="P69" s="38"/>
      <c r="Q69" s="38">
        <v>-5</v>
      </c>
      <c r="R69" s="46">
        <f t="shared" si="2"/>
        <v>0</v>
      </c>
    </row>
    <row r="70" spans="1:19" x14ac:dyDescent="0.25">
      <c r="A70" s="41">
        <v>74399</v>
      </c>
      <c r="B70" s="3"/>
      <c r="C70" s="42"/>
      <c r="D70" s="42"/>
      <c r="E70" s="42"/>
      <c r="F70" s="41" t="s">
        <v>34</v>
      </c>
      <c r="G70" s="43"/>
      <c r="H70" s="44"/>
      <c r="I70" s="7">
        <v>5</v>
      </c>
      <c r="J70" s="45"/>
      <c r="K70" s="45"/>
      <c r="L70" s="45"/>
      <c r="M70" s="7">
        <v>5</v>
      </c>
      <c r="N70" s="45"/>
      <c r="O70" s="44"/>
      <c r="P70" s="45"/>
      <c r="Q70" s="7">
        <v>-5</v>
      </c>
      <c r="R70" s="46">
        <f t="shared" si="2"/>
        <v>0</v>
      </c>
    </row>
    <row r="71" spans="1:19" x14ac:dyDescent="0.25">
      <c r="A71" s="9">
        <v>75620</v>
      </c>
      <c r="B71" s="1" t="s">
        <v>11</v>
      </c>
      <c r="C71" s="38"/>
      <c r="D71" s="38"/>
      <c r="E71" s="47"/>
      <c r="F71" s="48"/>
      <c r="G71" s="48"/>
      <c r="H71" s="38"/>
      <c r="I71" s="39">
        <v>559</v>
      </c>
      <c r="J71" s="39"/>
      <c r="K71" s="14">
        <v>1500</v>
      </c>
      <c r="L71" s="14"/>
      <c r="M71" s="14">
        <v>-942</v>
      </c>
      <c r="N71" s="39"/>
      <c r="O71" s="14"/>
      <c r="P71" s="39"/>
      <c r="Q71" s="14">
        <v>942</v>
      </c>
      <c r="R71" s="46">
        <f>+I71+Q71-1</f>
        <v>1500</v>
      </c>
      <c r="S71" t="s">
        <v>48</v>
      </c>
    </row>
    <row r="72" spans="1:19" x14ac:dyDescent="0.25">
      <c r="A72" s="9">
        <v>75621</v>
      </c>
      <c r="B72" s="1" t="s">
        <v>12</v>
      </c>
      <c r="C72" s="38"/>
      <c r="D72" s="38"/>
      <c r="E72" s="47"/>
      <c r="F72" s="48"/>
      <c r="G72" s="48"/>
      <c r="H72" s="38"/>
      <c r="I72" s="14">
        <v>173</v>
      </c>
      <c r="J72" s="39"/>
      <c r="K72" s="39"/>
      <c r="L72" s="39"/>
      <c r="M72" s="14">
        <v>173</v>
      </c>
      <c r="N72" s="39"/>
      <c r="O72" s="39"/>
      <c r="P72" s="39"/>
      <c r="Q72" s="14">
        <v>-173</v>
      </c>
      <c r="R72" s="46">
        <f t="shared" si="2"/>
        <v>0</v>
      </c>
    </row>
    <row r="73" spans="1:19" x14ac:dyDescent="0.25">
      <c r="A73" s="9">
        <v>75636</v>
      </c>
      <c r="B73" s="1" t="s">
        <v>13</v>
      </c>
      <c r="C73" s="38"/>
      <c r="D73" s="38"/>
      <c r="E73" s="47"/>
      <c r="F73" s="48"/>
      <c r="G73" s="48"/>
      <c r="H73" s="38"/>
      <c r="I73" s="32">
        <v>10645</v>
      </c>
      <c r="J73" s="49"/>
      <c r="K73" s="32">
        <v>10000</v>
      </c>
      <c r="L73" s="32"/>
      <c r="M73" s="32">
        <v>645</v>
      </c>
      <c r="N73" s="49"/>
      <c r="O73" s="32"/>
      <c r="P73" s="49"/>
      <c r="Q73" s="32">
        <v>-645</v>
      </c>
      <c r="R73" s="46">
        <f>+Q73+I73</f>
        <v>10000</v>
      </c>
    </row>
    <row r="74" spans="1:19" x14ac:dyDescent="0.25">
      <c r="A74" s="9">
        <v>75637</v>
      </c>
      <c r="B74" s="1" t="s">
        <v>14</v>
      </c>
      <c r="C74" s="38"/>
      <c r="D74" s="38"/>
      <c r="E74" s="47"/>
      <c r="F74" s="48"/>
      <c r="G74" s="48"/>
      <c r="H74" s="38"/>
      <c r="I74" s="14">
        <v>170</v>
      </c>
      <c r="J74" s="39"/>
      <c r="K74" s="39"/>
      <c r="L74" s="39"/>
      <c r="M74" s="14">
        <v>170</v>
      </c>
      <c r="N74" s="39"/>
      <c r="O74" s="39"/>
      <c r="P74" s="39"/>
      <c r="Q74" s="14">
        <v>-170</v>
      </c>
      <c r="R74" s="46">
        <f t="shared" ref="R74" si="3">+Q74+I74</f>
        <v>0</v>
      </c>
    </row>
    <row r="75" spans="1:19" x14ac:dyDescent="0.25">
      <c r="A75" s="9">
        <v>75650</v>
      </c>
      <c r="B75" s="1" t="s">
        <v>15</v>
      </c>
      <c r="C75" s="38"/>
      <c r="D75" s="38"/>
      <c r="E75" s="47"/>
      <c r="F75" s="48"/>
      <c r="G75" s="48"/>
      <c r="H75" s="38"/>
      <c r="I75" s="14"/>
      <c r="J75" s="39"/>
      <c r="K75" s="14">
        <v>1050</v>
      </c>
      <c r="L75" s="14"/>
      <c r="M75" s="14">
        <v>-1050</v>
      </c>
      <c r="N75" s="39"/>
      <c r="O75" s="14"/>
      <c r="P75" s="39"/>
      <c r="Q75" s="14">
        <v>1050</v>
      </c>
      <c r="R75" s="46">
        <f t="shared" ref="R75:R84" si="4">+Q75+I75</f>
        <v>1050</v>
      </c>
    </row>
    <row r="76" spans="1:19" s="3" customFormat="1" x14ac:dyDescent="0.25">
      <c r="A76" s="11">
        <v>75699</v>
      </c>
      <c r="B76" s="2" t="s">
        <v>16</v>
      </c>
      <c r="C76" s="44"/>
      <c r="D76" s="44"/>
      <c r="E76" s="50"/>
      <c r="F76" s="51"/>
      <c r="G76" s="51"/>
      <c r="H76" s="44"/>
      <c r="I76" s="61">
        <f>SUM(I71:I74)-1</f>
        <v>11546</v>
      </c>
      <c r="J76" s="45"/>
      <c r="K76" s="61">
        <v>12550</v>
      </c>
      <c r="L76" s="19"/>
      <c r="M76" s="61">
        <f>SUM(M71:M75)</f>
        <v>-1004</v>
      </c>
      <c r="N76" s="45"/>
      <c r="O76" s="19"/>
      <c r="P76" s="45"/>
      <c r="Q76" s="61">
        <v>1004</v>
      </c>
      <c r="R76" s="46">
        <f t="shared" si="4"/>
        <v>12550</v>
      </c>
    </row>
    <row r="77" spans="1:19" x14ac:dyDescent="0.25">
      <c r="A77" s="9">
        <v>75805</v>
      </c>
      <c r="B77" s="1" t="s">
        <v>17</v>
      </c>
      <c r="C77" s="38"/>
      <c r="D77" s="38"/>
      <c r="E77" s="47"/>
      <c r="F77" s="48"/>
      <c r="G77" s="48"/>
      <c r="H77" s="38"/>
      <c r="I77" s="5">
        <v>230</v>
      </c>
      <c r="J77" s="39">
        <v>200</v>
      </c>
      <c r="K77" s="5">
        <v>200</v>
      </c>
      <c r="L77" s="14">
        <v>30</v>
      </c>
      <c r="M77" s="5">
        <v>30</v>
      </c>
      <c r="N77" s="39"/>
      <c r="O77" s="14"/>
      <c r="P77" s="39"/>
      <c r="Q77" s="5">
        <v>-30</v>
      </c>
      <c r="R77" s="46">
        <f t="shared" si="4"/>
        <v>200</v>
      </c>
    </row>
    <row r="78" spans="1:19" x14ac:dyDescent="0.25">
      <c r="A78" s="11" t="s">
        <v>49</v>
      </c>
      <c r="B78" s="2" t="s">
        <v>18</v>
      </c>
      <c r="C78" s="44"/>
      <c r="D78" s="44"/>
      <c r="E78" s="50"/>
      <c r="F78" s="51"/>
      <c r="G78" s="51"/>
      <c r="H78" s="44"/>
      <c r="I78" s="7">
        <v>230</v>
      </c>
      <c r="J78" s="45"/>
      <c r="K78" s="7">
        <v>200</v>
      </c>
      <c r="L78" s="19"/>
      <c r="M78" s="7">
        <v>30</v>
      </c>
      <c r="N78" s="45"/>
      <c r="O78" s="19"/>
      <c r="P78" s="45"/>
      <c r="Q78" s="7">
        <v>-30</v>
      </c>
      <c r="R78" s="46">
        <f t="shared" si="4"/>
        <v>200</v>
      </c>
    </row>
    <row r="79" spans="1:19" x14ac:dyDescent="0.25">
      <c r="A79" s="9">
        <v>75925</v>
      </c>
      <c r="B79" s="1" t="s">
        <v>19</v>
      </c>
      <c r="C79" s="38"/>
      <c r="D79" s="38"/>
      <c r="E79" s="47"/>
      <c r="F79" s="48"/>
      <c r="G79" s="48"/>
      <c r="H79" s="38"/>
      <c r="I79" s="5">
        <v>4525</v>
      </c>
      <c r="J79" s="39"/>
      <c r="K79" s="8">
        <v>2280</v>
      </c>
      <c r="L79" s="14"/>
      <c r="M79" s="8">
        <v>2245</v>
      </c>
      <c r="N79" s="39"/>
      <c r="O79" s="14"/>
      <c r="P79" s="39"/>
      <c r="Q79" s="8">
        <v>-2245</v>
      </c>
      <c r="R79" s="46">
        <f t="shared" si="4"/>
        <v>2280</v>
      </c>
    </row>
    <row r="80" spans="1:19" x14ac:dyDescent="0.25">
      <c r="A80" s="9">
        <v>75930</v>
      </c>
      <c r="B80" s="1" t="s">
        <v>20</v>
      </c>
      <c r="C80" s="38"/>
      <c r="D80" s="38"/>
      <c r="E80" s="47"/>
      <c r="F80" s="48"/>
      <c r="G80" s="48"/>
      <c r="H80" s="38"/>
      <c r="I80" s="40">
        <v>21</v>
      </c>
      <c r="J80" s="38"/>
      <c r="K80" s="8">
        <v>5466</v>
      </c>
      <c r="L80" s="39"/>
      <c r="M80" s="8">
        <v>-5445</v>
      </c>
      <c r="N80" s="39"/>
      <c r="O80" s="14"/>
      <c r="P80" s="39"/>
      <c r="Q80" s="14">
        <v>5445</v>
      </c>
      <c r="R80" s="46">
        <f t="shared" si="4"/>
        <v>5466</v>
      </c>
    </row>
    <row r="81" spans="1:18" x14ac:dyDescent="0.25">
      <c r="A81" s="35">
        <v>75950</v>
      </c>
      <c r="B81" s="1" t="s">
        <v>35</v>
      </c>
      <c r="C81" s="38"/>
      <c r="D81" s="38"/>
      <c r="E81" s="47"/>
      <c r="F81" s="48"/>
      <c r="G81" s="48"/>
      <c r="H81" s="38"/>
      <c r="I81" s="5">
        <v>280</v>
      </c>
      <c r="J81" s="47"/>
      <c r="K81" s="8"/>
      <c r="L81" s="39"/>
      <c r="M81" s="5">
        <v>280</v>
      </c>
      <c r="N81" s="39"/>
      <c r="O81" s="14"/>
      <c r="P81" s="39"/>
      <c r="Q81" s="5">
        <v>-280</v>
      </c>
      <c r="R81" s="46">
        <f t="shared" si="4"/>
        <v>0</v>
      </c>
    </row>
    <row r="82" spans="1:18" x14ac:dyDescent="0.25">
      <c r="A82" s="35">
        <v>75970</v>
      </c>
      <c r="B82" s="1" t="s">
        <v>36</v>
      </c>
      <c r="C82" s="38"/>
      <c r="D82" s="38"/>
      <c r="E82" s="47"/>
      <c r="F82" s="48"/>
      <c r="G82" s="48"/>
      <c r="H82" s="38"/>
      <c r="I82" s="5">
        <v>89</v>
      </c>
      <c r="J82" s="47"/>
      <c r="K82" s="8"/>
      <c r="L82" s="39"/>
      <c r="M82" s="5">
        <v>89</v>
      </c>
      <c r="N82" s="39"/>
      <c r="O82" s="14"/>
      <c r="P82" s="39"/>
      <c r="Q82" s="5">
        <v>-89</v>
      </c>
      <c r="R82" s="46">
        <f t="shared" si="4"/>
        <v>0</v>
      </c>
    </row>
    <row r="83" spans="1:18" x14ac:dyDescent="0.25">
      <c r="A83" s="9">
        <v>75980</v>
      </c>
      <c r="B83" s="1" t="s">
        <v>21</v>
      </c>
      <c r="C83" s="38"/>
      <c r="D83" s="38"/>
      <c r="E83" s="47"/>
      <c r="F83" s="48"/>
      <c r="G83" s="48"/>
      <c r="H83" s="38"/>
      <c r="I83" s="5">
        <v>542</v>
      </c>
      <c r="J83" s="39"/>
      <c r="K83" s="5">
        <v>504</v>
      </c>
      <c r="L83" s="14"/>
      <c r="M83" s="5">
        <v>38</v>
      </c>
      <c r="N83" s="39"/>
      <c r="O83" s="14"/>
      <c r="P83" s="39"/>
      <c r="Q83" s="5">
        <v>-38</v>
      </c>
      <c r="R83" s="46">
        <f t="shared" si="4"/>
        <v>504</v>
      </c>
    </row>
    <row r="84" spans="1:18" s="3" customFormat="1" x14ac:dyDescent="0.25">
      <c r="A84" s="11">
        <v>75999</v>
      </c>
      <c r="B84" s="2" t="s">
        <v>22</v>
      </c>
      <c r="C84" s="44"/>
      <c r="D84" s="44"/>
      <c r="E84" s="50"/>
      <c r="F84" s="51"/>
      <c r="G84" s="51"/>
      <c r="H84" s="44"/>
      <c r="I84" s="61">
        <f>SUM(I79:I83)+1</f>
        <v>5458</v>
      </c>
      <c r="J84" s="45"/>
      <c r="K84" s="61">
        <v>8250</v>
      </c>
      <c r="L84" s="19"/>
      <c r="M84" s="61">
        <f>SUM(M79:M83)+1</f>
        <v>-2792</v>
      </c>
      <c r="N84" s="45"/>
      <c r="O84" s="19"/>
      <c r="P84" s="45"/>
      <c r="Q84" s="61">
        <v>2792</v>
      </c>
      <c r="R84" s="46">
        <f t="shared" si="4"/>
        <v>8250</v>
      </c>
    </row>
    <row r="85" spans="1:18" x14ac:dyDescent="0.25">
      <c r="A85" s="5" t="s">
        <v>23</v>
      </c>
      <c r="B85" s="37"/>
      <c r="C85" s="37"/>
      <c r="D85" s="37"/>
      <c r="E85" s="37"/>
      <c r="F85" s="37"/>
      <c r="G85" s="37"/>
      <c r="H85" s="38"/>
      <c r="I85" s="8">
        <v>18808</v>
      </c>
      <c r="J85" s="39"/>
      <c r="K85" s="8">
        <v>21000</v>
      </c>
      <c r="L85" s="14"/>
      <c r="M85" s="8">
        <v>-2192</v>
      </c>
      <c r="N85" s="39"/>
      <c r="O85" s="14"/>
      <c r="P85" s="39"/>
      <c r="Q85" s="8">
        <v>2192</v>
      </c>
      <c r="R85" s="46">
        <f>SUM(R64:R84)</f>
        <v>42000</v>
      </c>
    </row>
    <row r="86" spans="1:18" x14ac:dyDescent="0.25">
      <c r="A86" s="47"/>
      <c r="B86" s="37"/>
      <c r="C86" s="37"/>
      <c r="D86" s="37"/>
      <c r="E86" s="37"/>
      <c r="F86" s="37"/>
      <c r="G86" s="37"/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1:18" x14ac:dyDescent="0.25">
      <c r="A87" s="70">
        <v>91500</v>
      </c>
      <c r="B87" s="67" t="s">
        <v>37</v>
      </c>
      <c r="C87" s="68"/>
      <c r="D87" s="68"/>
      <c r="E87" s="68"/>
      <c r="F87" s="68"/>
      <c r="G87" s="68"/>
      <c r="H87" s="65"/>
      <c r="I87" s="62"/>
      <c r="J87" s="63"/>
      <c r="K87" s="63"/>
      <c r="L87" s="63"/>
      <c r="M87" s="62"/>
      <c r="N87" s="63"/>
      <c r="O87" s="63"/>
      <c r="P87" s="63"/>
      <c r="Q87" s="62"/>
      <c r="R87" s="64"/>
    </row>
    <row r="88" spans="1:18" s="3" customFormat="1" x14ac:dyDescent="0.25">
      <c r="A88" s="71">
        <v>94099</v>
      </c>
      <c r="B88" s="72" t="s">
        <v>38</v>
      </c>
      <c r="C88" s="73"/>
      <c r="D88" s="73"/>
      <c r="E88" s="73"/>
      <c r="F88" s="73"/>
      <c r="G88" s="73"/>
      <c r="H88" s="74"/>
      <c r="I88" s="75"/>
      <c r="J88" s="76"/>
      <c r="K88" s="76"/>
      <c r="L88" s="76"/>
      <c r="M88" s="75"/>
      <c r="N88" s="76"/>
      <c r="O88" s="76"/>
      <c r="P88" s="76"/>
      <c r="Q88" s="75"/>
      <c r="R88" s="77"/>
    </row>
    <row r="89" spans="1:18" x14ac:dyDescent="0.25">
      <c r="A89" s="69"/>
      <c r="B89" s="68"/>
      <c r="C89" s="68"/>
      <c r="D89" s="68"/>
      <c r="E89" s="68"/>
      <c r="F89" s="68"/>
      <c r="G89" s="68"/>
      <c r="H89" s="65"/>
      <c r="I89" s="63"/>
      <c r="J89" s="63"/>
      <c r="K89" s="63"/>
      <c r="L89" s="63"/>
      <c r="M89" s="63"/>
      <c r="N89" s="63"/>
      <c r="O89" s="63"/>
      <c r="P89" s="63"/>
      <c r="Q89" s="63"/>
      <c r="R89" s="64"/>
    </row>
    <row r="90" spans="1:18" x14ac:dyDescent="0.25">
      <c r="A90" s="5" t="s">
        <v>24</v>
      </c>
      <c r="B90" s="38"/>
      <c r="C90" s="38"/>
      <c r="D90" s="38"/>
      <c r="E90" s="47"/>
      <c r="F90" s="38"/>
      <c r="G90" s="38"/>
      <c r="H90" s="38"/>
      <c r="I90" s="62"/>
      <c r="J90" s="63"/>
      <c r="K90" s="63"/>
      <c r="L90" s="63"/>
      <c r="M90" s="62"/>
      <c r="N90" s="63"/>
      <c r="O90" s="63"/>
      <c r="P90" s="63"/>
      <c r="Q90" s="62"/>
      <c r="R90" s="65"/>
    </row>
    <row r="91" spans="1:18" x14ac:dyDescent="0.25">
      <c r="A91" s="47"/>
      <c r="B91" s="37"/>
      <c r="C91" s="37"/>
      <c r="D91" s="37"/>
      <c r="E91" s="37"/>
      <c r="F91" s="37"/>
      <c r="G91" s="37"/>
      <c r="H91" s="38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8" x14ac:dyDescent="0.25">
      <c r="A92" s="5" t="s">
        <v>25</v>
      </c>
      <c r="B92" s="37"/>
      <c r="C92" s="37"/>
      <c r="D92" s="37"/>
      <c r="E92" s="37"/>
      <c r="F92" s="37"/>
      <c r="G92" s="37"/>
      <c r="H92" s="38"/>
      <c r="I92" s="8">
        <v>18808</v>
      </c>
      <c r="J92" s="39"/>
      <c r="K92" s="8">
        <v>21000</v>
      </c>
      <c r="L92" s="14"/>
      <c r="M92" s="8">
        <v>-2192</v>
      </c>
      <c r="N92" s="39"/>
      <c r="O92" s="14"/>
      <c r="P92" s="39"/>
      <c r="Q92" s="8">
        <v>2192</v>
      </c>
      <c r="R92" s="40"/>
    </row>
    <row r="93" spans="1:18" x14ac:dyDescent="0.25">
      <c r="A93" s="5" t="s">
        <v>26</v>
      </c>
      <c r="B93" s="37"/>
      <c r="C93" s="37"/>
      <c r="D93" s="37"/>
      <c r="E93" s="37"/>
      <c r="F93" s="8">
        <v>41061</v>
      </c>
      <c r="G93" s="37"/>
      <c r="H93" s="38"/>
      <c r="I93" s="40"/>
      <c r="J93" s="38"/>
      <c r="K93" s="38"/>
      <c r="L93" s="38"/>
      <c r="M93" s="38"/>
      <c r="N93" s="38"/>
      <c r="O93" s="38"/>
      <c r="P93" s="38"/>
      <c r="Q93" s="38"/>
      <c r="R93" s="38"/>
    </row>
    <row r="96" spans="1:18" x14ac:dyDescent="0.25">
      <c r="A96" s="6" t="s">
        <v>39</v>
      </c>
    </row>
    <row r="97" spans="1:19" x14ac:dyDescent="0.25">
      <c r="A97" s="5" t="s">
        <v>0</v>
      </c>
      <c r="B97" s="1" t="s">
        <v>1</v>
      </c>
      <c r="F97" s="22"/>
      <c r="G97" s="22"/>
      <c r="I97" s="14" t="s">
        <v>2</v>
      </c>
      <c r="K97" s="5" t="s">
        <v>3</v>
      </c>
      <c r="L97" s="5"/>
      <c r="M97" s="5" t="s">
        <v>4</v>
      </c>
      <c r="O97" s="5" t="s">
        <v>5</v>
      </c>
      <c r="Q97" s="5" t="s">
        <v>6</v>
      </c>
    </row>
    <row r="98" spans="1:19" x14ac:dyDescent="0.25">
      <c r="A98" s="9">
        <v>87000</v>
      </c>
      <c r="B98" s="1" t="s">
        <v>7</v>
      </c>
      <c r="F98" s="22"/>
      <c r="G98" s="22"/>
      <c r="I98" s="31">
        <v>-11132</v>
      </c>
      <c r="J98" s="16"/>
      <c r="K98" s="31">
        <v>-8500</v>
      </c>
      <c r="L98" s="17"/>
      <c r="M98" s="31">
        <v>-2632</v>
      </c>
      <c r="N98" s="16"/>
      <c r="O98" s="17"/>
      <c r="P98" s="16"/>
      <c r="Q98" s="31">
        <v>2632</v>
      </c>
      <c r="R98" s="13"/>
    </row>
    <row r="99" spans="1:19" x14ac:dyDescent="0.25">
      <c r="A99" s="9">
        <v>87099</v>
      </c>
      <c r="B99" s="1" t="s">
        <v>8</v>
      </c>
      <c r="F99" s="22"/>
      <c r="G99" s="22"/>
      <c r="I99" s="31">
        <v>-11132</v>
      </c>
      <c r="J99" s="16"/>
      <c r="K99" s="31">
        <v>-8500</v>
      </c>
      <c r="L99" s="17"/>
      <c r="M99" s="31">
        <v>-2632</v>
      </c>
      <c r="N99" s="16"/>
      <c r="O99" s="17"/>
      <c r="P99" s="16"/>
      <c r="Q99" s="31">
        <v>2632</v>
      </c>
      <c r="R99" s="13"/>
    </row>
    <row r="100" spans="1:19" x14ac:dyDescent="0.25">
      <c r="A100" s="9" t="s">
        <v>9</v>
      </c>
      <c r="B100" s="136"/>
      <c r="C100" s="136"/>
      <c r="D100" s="136"/>
      <c r="E100" s="136"/>
      <c r="F100" s="136"/>
      <c r="G100" s="136"/>
      <c r="I100" s="31">
        <v>-11132</v>
      </c>
      <c r="J100" s="16"/>
      <c r="K100" s="31">
        <v>-8500</v>
      </c>
      <c r="L100" s="17"/>
      <c r="M100" s="31">
        <v>-2632</v>
      </c>
      <c r="N100" s="16"/>
      <c r="O100" s="17"/>
      <c r="P100" s="16"/>
      <c r="Q100" s="31">
        <v>2632</v>
      </c>
      <c r="R100" s="13"/>
    </row>
    <row r="101" spans="1:19" x14ac:dyDescent="0.25">
      <c r="A101" s="10"/>
      <c r="B101" s="136"/>
      <c r="C101" s="136"/>
      <c r="D101" s="136"/>
      <c r="E101" s="136"/>
      <c r="F101" s="136"/>
      <c r="G101" s="136"/>
      <c r="I101" s="18"/>
      <c r="J101" s="18"/>
      <c r="K101" s="18"/>
      <c r="L101" s="18"/>
      <c r="M101" s="18"/>
      <c r="N101" s="18"/>
      <c r="O101" s="18"/>
      <c r="P101" s="18"/>
      <c r="Q101" s="18"/>
      <c r="R101" s="13"/>
    </row>
    <row r="102" spans="1:19" x14ac:dyDescent="0.25">
      <c r="A102" s="9" t="s">
        <v>10</v>
      </c>
      <c r="B102" s="136"/>
      <c r="C102" s="136"/>
      <c r="D102" s="136"/>
      <c r="E102" s="136"/>
      <c r="F102" s="136"/>
      <c r="G102" s="136"/>
      <c r="I102" s="18"/>
      <c r="J102" s="18"/>
      <c r="K102" s="18"/>
      <c r="L102" s="18"/>
      <c r="M102" s="18"/>
      <c r="N102" s="18"/>
      <c r="O102" s="18"/>
      <c r="P102" s="18"/>
      <c r="Q102" s="18"/>
      <c r="R102" s="13"/>
    </row>
    <row r="103" spans="1:19" x14ac:dyDescent="0.25">
      <c r="A103" s="35">
        <v>74210</v>
      </c>
      <c r="C103" s="36"/>
      <c r="D103" s="36"/>
      <c r="E103" s="36"/>
      <c r="F103" s="35" t="s">
        <v>31</v>
      </c>
      <c r="G103" s="37"/>
      <c r="H103" s="38"/>
      <c r="I103" s="5">
        <v>465</v>
      </c>
      <c r="J103" s="39"/>
      <c r="K103" s="39"/>
      <c r="L103" s="39"/>
      <c r="M103" s="5">
        <v>465</v>
      </c>
      <c r="N103" s="39"/>
      <c r="O103" s="38"/>
      <c r="P103" s="39"/>
      <c r="Q103" s="5">
        <v>-465</v>
      </c>
      <c r="R103" s="46">
        <f t="shared" ref="R103:R106" si="5">+Q103+I103</f>
        <v>0</v>
      </c>
      <c r="S103" s="38"/>
    </row>
    <row r="104" spans="1:19" x14ac:dyDescent="0.25">
      <c r="A104" s="41">
        <v>74299</v>
      </c>
      <c r="B104" s="3"/>
      <c r="C104" s="42"/>
      <c r="D104" s="42"/>
      <c r="E104" s="42"/>
      <c r="F104" s="41" t="s">
        <v>32</v>
      </c>
      <c r="G104" s="43"/>
      <c r="H104" s="44"/>
      <c r="I104" s="7">
        <v>465</v>
      </c>
      <c r="J104" s="45"/>
      <c r="K104" s="45"/>
      <c r="L104" s="45"/>
      <c r="M104" s="7">
        <v>465</v>
      </c>
      <c r="N104" s="45"/>
      <c r="O104" s="44"/>
      <c r="P104" s="45"/>
      <c r="Q104" s="7">
        <v>-465</v>
      </c>
      <c r="R104" s="46">
        <f t="shared" si="5"/>
        <v>0</v>
      </c>
      <c r="S104" s="44"/>
    </row>
    <row r="105" spans="1:19" x14ac:dyDescent="0.25">
      <c r="A105" s="35">
        <v>74310</v>
      </c>
      <c r="C105" s="36"/>
      <c r="D105" s="36"/>
      <c r="E105" s="36"/>
      <c r="F105" s="35" t="s">
        <v>33</v>
      </c>
      <c r="G105" s="38"/>
      <c r="H105" s="38"/>
      <c r="I105" s="40">
        <v>15</v>
      </c>
      <c r="J105" s="38"/>
      <c r="K105" s="38"/>
      <c r="L105" s="38"/>
      <c r="M105" s="38">
        <v>15</v>
      </c>
      <c r="N105" s="38"/>
      <c r="O105" s="38"/>
      <c r="P105" s="38"/>
      <c r="Q105" s="38">
        <v>-15</v>
      </c>
      <c r="R105" s="46">
        <f t="shared" si="5"/>
        <v>0</v>
      </c>
      <c r="S105" s="38"/>
    </row>
    <row r="106" spans="1:19" x14ac:dyDescent="0.25">
      <c r="A106" s="41">
        <v>74399</v>
      </c>
      <c r="B106" s="3"/>
      <c r="C106" s="42"/>
      <c r="D106" s="42"/>
      <c r="E106" s="42"/>
      <c r="F106" s="41" t="s">
        <v>34</v>
      </c>
      <c r="G106" s="43"/>
      <c r="H106" s="44"/>
      <c r="I106" s="7">
        <v>15</v>
      </c>
      <c r="J106" s="45"/>
      <c r="K106" s="45"/>
      <c r="L106" s="45"/>
      <c r="M106" s="7">
        <v>15</v>
      </c>
      <c r="N106" s="45"/>
      <c r="O106" s="44"/>
      <c r="P106" s="45"/>
      <c r="Q106" s="7">
        <v>-15</v>
      </c>
      <c r="R106" s="46">
        <f t="shared" si="5"/>
        <v>0</v>
      </c>
      <c r="S106" s="44"/>
    </row>
    <row r="107" spans="1:19" x14ac:dyDescent="0.25">
      <c r="A107" s="9">
        <v>75620</v>
      </c>
      <c r="B107" s="1" t="s">
        <v>11</v>
      </c>
      <c r="C107" s="38"/>
      <c r="D107" s="38"/>
      <c r="E107" s="47"/>
      <c r="F107" s="48"/>
      <c r="G107" s="48"/>
      <c r="H107" s="38"/>
      <c r="I107" s="39"/>
      <c r="J107" s="39"/>
      <c r="K107" s="14">
        <v>1500</v>
      </c>
      <c r="L107" s="14"/>
      <c r="M107" s="14">
        <v>-1500</v>
      </c>
      <c r="N107" s="39"/>
      <c r="O107" s="14"/>
      <c r="P107" s="39"/>
      <c r="Q107" s="14">
        <v>1500</v>
      </c>
      <c r="R107" s="46">
        <f t="shared" ref="R107:R108" si="6">+Q107+I107</f>
        <v>1500</v>
      </c>
      <c r="S107" s="38"/>
    </row>
    <row r="108" spans="1:19" x14ac:dyDescent="0.25">
      <c r="A108" s="9">
        <v>75621</v>
      </c>
      <c r="B108" s="1" t="s">
        <v>12</v>
      </c>
      <c r="C108" s="38"/>
      <c r="D108" s="38"/>
      <c r="E108" s="47"/>
      <c r="F108" s="48"/>
      <c r="G108" s="48"/>
      <c r="H108" s="38"/>
      <c r="I108" s="14">
        <v>739</v>
      </c>
      <c r="J108" s="39"/>
      <c r="K108" s="39"/>
      <c r="L108" s="39"/>
      <c r="M108" s="14">
        <v>739</v>
      </c>
      <c r="N108" s="39"/>
      <c r="O108" s="39"/>
      <c r="P108" s="39"/>
      <c r="Q108" s="14">
        <v>-739</v>
      </c>
      <c r="R108" s="46">
        <f t="shared" si="6"/>
        <v>0</v>
      </c>
      <c r="S108" s="38"/>
    </row>
    <row r="109" spans="1:19" x14ac:dyDescent="0.25">
      <c r="A109" s="9">
        <v>75636</v>
      </c>
      <c r="B109" s="1" t="s">
        <v>13</v>
      </c>
      <c r="C109" s="38"/>
      <c r="D109" s="38"/>
      <c r="E109" s="47"/>
      <c r="F109" s="48"/>
      <c r="G109" s="48"/>
      <c r="H109" s="38"/>
      <c r="I109" s="32">
        <v>6420</v>
      </c>
      <c r="J109" s="49"/>
      <c r="K109" s="32">
        <v>10000</v>
      </c>
      <c r="L109" s="32"/>
      <c r="M109" s="32">
        <v>-3580</v>
      </c>
      <c r="N109" s="49"/>
      <c r="O109" s="32"/>
      <c r="P109" s="49"/>
      <c r="Q109" s="32">
        <v>3580</v>
      </c>
      <c r="R109" s="46">
        <f>+Q109+I109</f>
        <v>10000</v>
      </c>
      <c r="S109" s="38"/>
    </row>
    <row r="110" spans="1:19" x14ac:dyDescent="0.25">
      <c r="A110" s="9">
        <v>75637</v>
      </c>
      <c r="B110" s="1" t="s">
        <v>14</v>
      </c>
      <c r="C110" s="38"/>
      <c r="D110" s="38"/>
      <c r="E110" s="47"/>
      <c r="F110" s="48"/>
      <c r="G110" s="48"/>
      <c r="H110" s="38"/>
      <c r="I110" s="14">
        <v>120</v>
      </c>
      <c r="J110" s="39"/>
      <c r="K110" s="39"/>
      <c r="L110" s="39"/>
      <c r="M110" s="14">
        <v>120</v>
      </c>
      <c r="N110" s="39"/>
      <c r="O110" s="39"/>
      <c r="P110" s="39"/>
      <c r="Q110" s="14">
        <v>-120</v>
      </c>
      <c r="R110" s="46">
        <f t="shared" ref="R110" si="7">+Q110+I110</f>
        <v>0</v>
      </c>
      <c r="S110" s="38"/>
    </row>
    <row r="111" spans="1:19" x14ac:dyDescent="0.25">
      <c r="A111" s="9">
        <v>75650</v>
      </c>
      <c r="B111" s="1" t="s">
        <v>15</v>
      </c>
      <c r="C111" s="38"/>
      <c r="D111" s="38"/>
      <c r="E111" s="47"/>
      <c r="F111" s="48"/>
      <c r="G111" s="48"/>
      <c r="H111" s="38"/>
      <c r="I111" s="14">
        <v>270</v>
      </c>
      <c r="J111" s="39"/>
      <c r="K111" s="14">
        <v>1050</v>
      </c>
      <c r="L111" s="14"/>
      <c r="M111" s="14">
        <v>-780</v>
      </c>
      <c r="N111" s="39"/>
      <c r="O111" s="14"/>
      <c r="P111" s="39"/>
      <c r="Q111" s="14">
        <v>780</v>
      </c>
      <c r="R111" s="46">
        <f t="shared" ref="R111:R121" si="8">+Q111+I111</f>
        <v>1050</v>
      </c>
      <c r="S111" s="38"/>
    </row>
    <row r="112" spans="1:19" x14ac:dyDescent="0.25">
      <c r="A112" s="11">
        <v>75699</v>
      </c>
      <c r="B112" s="2" t="s">
        <v>16</v>
      </c>
      <c r="C112" s="44"/>
      <c r="D112" s="44"/>
      <c r="E112" s="50"/>
      <c r="F112" s="51"/>
      <c r="G112" s="51"/>
      <c r="H112" s="44"/>
      <c r="I112" s="8">
        <v>7428</v>
      </c>
      <c r="J112" s="45"/>
      <c r="K112" s="8">
        <v>12550</v>
      </c>
      <c r="L112" s="19"/>
      <c r="M112" s="8">
        <v>-5122</v>
      </c>
      <c r="N112" s="45"/>
      <c r="O112" s="19"/>
      <c r="P112" s="45"/>
      <c r="Q112" s="8">
        <v>5122</v>
      </c>
      <c r="R112" s="46">
        <f t="shared" si="8"/>
        <v>12550</v>
      </c>
      <c r="S112" s="38"/>
    </row>
    <row r="113" spans="1:19" x14ac:dyDescent="0.25">
      <c r="A113" s="9">
        <v>75805</v>
      </c>
      <c r="B113" s="1" t="s">
        <v>17</v>
      </c>
      <c r="C113" s="38"/>
      <c r="D113" s="38"/>
      <c r="E113" s="47"/>
      <c r="F113" s="48"/>
      <c r="G113" s="48"/>
      <c r="H113" s="38"/>
      <c r="I113" s="5">
        <v>788</v>
      </c>
      <c r="J113" s="39"/>
      <c r="K113" s="5">
        <v>200</v>
      </c>
      <c r="L113" s="14"/>
      <c r="M113" s="5">
        <v>588</v>
      </c>
      <c r="N113" s="39"/>
      <c r="O113" s="14"/>
      <c r="P113" s="39"/>
      <c r="Q113" s="5">
        <v>-588</v>
      </c>
      <c r="R113" s="46">
        <f t="shared" si="8"/>
        <v>200</v>
      </c>
      <c r="S113" s="38"/>
    </row>
    <row r="114" spans="1:19" x14ac:dyDescent="0.25">
      <c r="A114" s="11">
        <v>75899</v>
      </c>
      <c r="B114" s="2" t="s">
        <v>18</v>
      </c>
      <c r="C114" s="44"/>
      <c r="D114" s="44"/>
      <c r="E114" s="50"/>
      <c r="F114" s="51"/>
      <c r="G114" s="51"/>
      <c r="H114" s="44"/>
      <c r="I114" s="7">
        <v>788</v>
      </c>
      <c r="J114" s="45"/>
      <c r="K114" s="7">
        <v>200</v>
      </c>
      <c r="L114" s="19"/>
      <c r="M114" s="7">
        <v>588</v>
      </c>
      <c r="N114" s="45"/>
      <c r="O114" s="19"/>
      <c r="P114" s="45"/>
      <c r="Q114" s="7">
        <v>-588</v>
      </c>
      <c r="R114" s="46">
        <f t="shared" si="8"/>
        <v>200</v>
      </c>
      <c r="S114" s="44"/>
    </row>
    <row r="115" spans="1:19" x14ac:dyDescent="0.25">
      <c r="A115" s="9">
        <v>75925</v>
      </c>
      <c r="B115" s="1" t="s">
        <v>19</v>
      </c>
      <c r="C115" s="38"/>
      <c r="D115" s="38"/>
      <c r="E115" s="47"/>
      <c r="F115" s="48"/>
      <c r="G115" s="48"/>
      <c r="H115" s="38"/>
      <c r="I115" s="5">
        <v>590</v>
      </c>
      <c r="J115" s="39"/>
      <c r="K115" s="8">
        <v>2280</v>
      </c>
      <c r="L115" s="14"/>
      <c r="M115" s="8">
        <v>-1690</v>
      </c>
      <c r="N115" s="39"/>
      <c r="O115" s="14"/>
      <c r="P115" s="39"/>
      <c r="Q115" s="8">
        <v>1690</v>
      </c>
      <c r="R115" s="46">
        <f t="shared" si="8"/>
        <v>2280</v>
      </c>
      <c r="S115" s="38"/>
    </row>
    <row r="116" spans="1:19" x14ac:dyDescent="0.25">
      <c r="A116" s="9">
        <v>75930</v>
      </c>
      <c r="B116" s="1" t="s">
        <v>20</v>
      </c>
      <c r="C116" s="38"/>
      <c r="D116" s="38"/>
      <c r="E116" s="47"/>
      <c r="F116" s="48"/>
      <c r="G116" s="48"/>
      <c r="H116" s="38"/>
      <c r="I116" s="40"/>
      <c r="J116" s="38"/>
      <c r="K116" s="8">
        <v>5466</v>
      </c>
      <c r="L116" s="39"/>
      <c r="M116" s="8">
        <v>-5466</v>
      </c>
      <c r="N116" s="39"/>
      <c r="O116" s="14"/>
      <c r="P116" s="39"/>
      <c r="Q116" s="14">
        <v>5466</v>
      </c>
      <c r="R116" s="46">
        <f t="shared" si="8"/>
        <v>5466</v>
      </c>
      <c r="S116" s="38"/>
    </row>
    <row r="117" spans="1:19" x14ac:dyDescent="0.25">
      <c r="A117" s="1">
        <v>75950</v>
      </c>
      <c r="B117" s="1" t="s">
        <v>35</v>
      </c>
      <c r="C117" s="38"/>
      <c r="D117" s="38"/>
      <c r="E117" s="47"/>
      <c r="F117" s="48"/>
      <c r="G117" s="48"/>
      <c r="H117" s="38"/>
      <c r="I117" s="5">
        <v>122</v>
      </c>
      <c r="J117" s="47"/>
      <c r="K117" s="8"/>
      <c r="L117" s="39"/>
      <c r="M117" s="5">
        <v>122</v>
      </c>
      <c r="N117" s="39"/>
      <c r="O117" s="14"/>
      <c r="P117" s="39"/>
      <c r="Q117" s="5">
        <v>-122</v>
      </c>
      <c r="R117" s="46">
        <f t="shared" si="8"/>
        <v>0</v>
      </c>
      <c r="S117" s="38"/>
    </row>
    <row r="118" spans="1:19" x14ac:dyDescent="0.25">
      <c r="A118" s="1">
        <v>75970</v>
      </c>
      <c r="B118" s="1" t="s">
        <v>36</v>
      </c>
      <c r="C118" s="38"/>
      <c r="D118" s="38"/>
      <c r="E118" s="47"/>
      <c r="F118" s="48"/>
      <c r="G118" s="48"/>
      <c r="H118" s="38"/>
      <c r="I118" s="5">
        <v>32</v>
      </c>
      <c r="J118" s="47"/>
      <c r="K118" s="8"/>
      <c r="L118" s="39"/>
      <c r="M118" s="5">
        <v>32</v>
      </c>
      <c r="N118" s="39"/>
      <c r="O118" s="14"/>
      <c r="P118" s="39"/>
      <c r="Q118" s="5">
        <v>-32</v>
      </c>
      <c r="R118" s="46">
        <f t="shared" si="8"/>
        <v>0</v>
      </c>
      <c r="S118" s="38"/>
    </row>
    <row r="119" spans="1:19" x14ac:dyDescent="0.25">
      <c r="A119" s="9">
        <v>75980</v>
      </c>
      <c r="B119" s="1" t="s">
        <v>21</v>
      </c>
      <c r="C119" s="38"/>
      <c r="D119" s="38"/>
      <c r="E119" s="47"/>
      <c r="F119" s="48"/>
      <c r="G119" s="48"/>
      <c r="H119" s="38"/>
      <c r="I119" s="5">
        <v>329</v>
      </c>
      <c r="J119" s="39"/>
      <c r="K119" s="5">
        <v>504</v>
      </c>
      <c r="L119" s="14"/>
      <c r="M119" s="5">
        <v>-175</v>
      </c>
      <c r="N119" s="39"/>
      <c r="O119" s="14"/>
      <c r="P119" s="39"/>
      <c r="Q119" s="5">
        <v>175</v>
      </c>
      <c r="R119" s="46">
        <f t="shared" si="8"/>
        <v>504</v>
      </c>
      <c r="S119" s="38"/>
    </row>
    <row r="120" spans="1:19" x14ac:dyDescent="0.25">
      <c r="A120" s="11">
        <v>75999</v>
      </c>
      <c r="B120" s="2" t="s">
        <v>22</v>
      </c>
      <c r="C120" s="44"/>
      <c r="D120" s="44"/>
      <c r="E120" s="50"/>
      <c r="F120" s="51"/>
      <c r="G120" s="51"/>
      <c r="H120" s="44"/>
      <c r="I120" s="8">
        <v>1072</v>
      </c>
      <c r="J120" s="45"/>
      <c r="K120" s="8">
        <v>8250</v>
      </c>
      <c r="L120" s="19"/>
      <c r="M120" s="8">
        <v>-7178</v>
      </c>
      <c r="N120" s="45"/>
      <c r="O120" s="19"/>
      <c r="P120" s="45"/>
      <c r="Q120" s="8">
        <v>7178</v>
      </c>
      <c r="R120" s="46">
        <f t="shared" si="8"/>
        <v>8250</v>
      </c>
      <c r="S120" s="38"/>
    </row>
    <row r="121" spans="1:19" x14ac:dyDescent="0.25">
      <c r="A121" s="5" t="s">
        <v>23</v>
      </c>
      <c r="B121" s="37"/>
      <c r="C121" s="37"/>
      <c r="D121" s="37"/>
      <c r="E121" s="37"/>
      <c r="F121" s="37"/>
      <c r="G121" s="37"/>
      <c r="H121" s="38"/>
      <c r="I121" s="8">
        <v>9768</v>
      </c>
      <c r="J121" s="39"/>
      <c r="K121" s="8">
        <v>21000</v>
      </c>
      <c r="L121" s="14"/>
      <c r="M121" s="8">
        <v>-11232</v>
      </c>
      <c r="N121" s="39"/>
      <c r="O121" s="14"/>
      <c r="P121" s="39"/>
      <c r="Q121" s="8">
        <v>11232</v>
      </c>
      <c r="R121" s="46">
        <f t="shared" si="8"/>
        <v>21000</v>
      </c>
      <c r="S121" s="38"/>
    </row>
    <row r="122" spans="1:19" x14ac:dyDescent="0.25">
      <c r="A122" s="47"/>
      <c r="B122" s="37"/>
      <c r="C122" s="37"/>
      <c r="D122" s="37"/>
      <c r="E122" s="37"/>
      <c r="F122" s="37"/>
      <c r="G122" s="37"/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40"/>
      <c r="S122" s="38"/>
    </row>
    <row r="123" spans="1:19" x14ac:dyDescent="0.25">
      <c r="A123" s="67">
        <v>91500</v>
      </c>
      <c r="B123" s="67" t="s">
        <v>37</v>
      </c>
      <c r="C123" s="68"/>
      <c r="D123" s="68"/>
      <c r="E123" s="68"/>
      <c r="F123" s="68"/>
      <c r="G123" s="68"/>
      <c r="H123" s="65"/>
      <c r="I123" s="62">
        <v>16678</v>
      </c>
      <c r="J123" s="63"/>
      <c r="K123" s="63"/>
      <c r="L123" s="63"/>
      <c r="M123" s="62">
        <v>16678</v>
      </c>
      <c r="N123" s="63"/>
      <c r="O123" s="63"/>
      <c r="P123" s="63"/>
      <c r="Q123" s="62">
        <v>-16678</v>
      </c>
      <c r="R123" s="64"/>
      <c r="S123" s="38"/>
    </row>
    <row r="124" spans="1:19" s="3" customFormat="1" x14ac:dyDescent="0.25">
      <c r="A124" s="72">
        <v>94099</v>
      </c>
      <c r="B124" s="72" t="s">
        <v>38</v>
      </c>
      <c r="C124" s="73"/>
      <c r="D124" s="73"/>
      <c r="E124" s="73"/>
      <c r="F124" s="73"/>
      <c r="G124" s="73"/>
      <c r="H124" s="74"/>
      <c r="I124" s="75">
        <v>16678</v>
      </c>
      <c r="J124" s="76"/>
      <c r="K124" s="76"/>
      <c r="L124" s="76"/>
      <c r="M124" s="75">
        <v>16678</v>
      </c>
      <c r="N124" s="76"/>
      <c r="O124" s="76"/>
      <c r="P124" s="76"/>
      <c r="Q124" s="75">
        <v>-16678</v>
      </c>
      <c r="R124" s="77"/>
      <c r="S124" s="44"/>
    </row>
    <row r="125" spans="1:19" x14ac:dyDescent="0.25">
      <c r="A125" s="69"/>
      <c r="B125" s="68"/>
      <c r="C125" s="68"/>
      <c r="D125" s="68"/>
      <c r="E125" s="68"/>
      <c r="F125" s="68"/>
      <c r="G125" s="68"/>
      <c r="H125" s="65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38"/>
    </row>
    <row r="126" spans="1:19" x14ac:dyDescent="0.25">
      <c r="A126" s="5" t="s">
        <v>24</v>
      </c>
      <c r="B126" s="38"/>
      <c r="C126" s="38"/>
      <c r="D126" s="38"/>
      <c r="E126" s="47"/>
      <c r="F126" s="38"/>
      <c r="G126" s="38"/>
      <c r="H126" s="38"/>
      <c r="I126" s="62">
        <v>16678</v>
      </c>
      <c r="J126" s="63"/>
      <c r="K126" s="63"/>
      <c r="L126" s="63"/>
      <c r="M126" s="62">
        <v>16678</v>
      </c>
      <c r="N126" s="63"/>
      <c r="O126" s="63">
        <f>+M126-I121</f>
        <v>6910</v>
      </c>
      <c r="P126" s="63"/>
      <c r="Q126" s="62">
        <v>-16678</v>
      </c>
      <c r="R126" s="65"/>
      <c r="S126" s="38"/>
    </row>
    <row r="127" spans="1:19" x14ac:dyDescent="0.25">
      <c r="A127" s="47"/>
      <c r="B127" s="37"/>
      <c r="C127" s="37"/>
      <c r="D127" s="37"/>
      <c r="E127" s="37"/>
      <c r="F127" s="37"/>
      <c r="G127" s="37"/>
      <c r="H127" s="38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38"/>
    </row>
    <row r="128" spans="1:19" x14ac:dyDescent="0.25">
      <c r="A128" s="5" t="s">
        <v>25</v>
      </c>
      <c r="B128" s="37"/>
      <c r="C128" s="37"/>
      <c r="D128" s="37"/>
      <c r="E128" s="37"/>
      <c r="F128" s="37"/>
      <c r="G128" s="37"/>
      <c r="H128" s="38"/>
      <c r="I128" s="8">
        <v>15314</v>
      </c>
      <c r="J128" s="39"/>
      <c r="K128" s="8">
        <v>12500</v>
      </c>
      <c r="L128" s="14"/>
      <c r="M128" s="8">
        <v>2814</v>
      </c>
      <c r="N128" s="39"/>
      <c r="O128" s="14"/>
      <c r="P128" s="39"/>
      <c r="Q128" s="8">
        <v>-2814</v>
      </c>
      <c r="R128" s="40"/>
      <c r="S128" s="38"/>
    </row>
    <row r="129" spans="1:19" x14ac:dyDescent="0.25">
      <c r="A129" s="5" t="s">
        <v>26</v>
      </c>
      <c r="B129" s="37"/>
      <c r="C129" s="37"/>
      <c r="D129" s="37"/>
      <c r="E129" s="37"/>
      <c r="F129" s="8">
        <v>41264</v>
      </c>
      <c r="G129" s="37"/>
      <c r="H129" s="38"/>
      <c r="I129" s="40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</sheetData>
  <mergeCells count="3">
    <mergeCell ref="B6:G8"/>
    <mergeCell ref="B100:G102"/>
    <mergeCell ref="B61:G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9"/>
  <sheetViews>
    <sheetView tabSelected="1" workbookViewId="0"/>
  </sheetViews>
  <sheetFormatPr defaultRowHeight="15" x14ac:dyDescent="0.25"/>
  <cols>
    <col min="1" max="1" width="6.5703125" customWidth="1"/>
    <col min="2" max="2" width="35.5703125" bestFit="1" customWidth="1"/>
    <col min="3" max="3" width="6.7109375" customWidth="1"/>
    <col min="4" max="5" width="8.42578125" customWidth="1"/>
    <col min="6" max="6" width="6.85546875" customWidth="1"/>
    <col min="7" max="7" width="6.7109375" customWidth="1"/>
    <col min="8" max="8" width="9.140625" customWidth="1"/>
    <col min="9" max="9" width="6.85546875" customWidth="1"/>
    <col min="10" max="10" width="8.42578125" customWidth="1"/>
    <col min="11" max="11" width="6.7109375" customWidth="1"/>
    <col min="12" max="12" width="8.42578125" customWidth="1"/>
    <col min="13" max="13" width="6.85546875" hidden="1" customWidth="1"/>
    <col min="14" max="14" width="8.42578125" hidden="1" customWidth="1"/>
    <col min="15" max="15" width="6.42578125" customWidth="1"/>
    <col min="16" max="16" width="7.28515625" customWidth="1"/>
    <col min="17" max="17" width="10.140625" customWidth="1"/>
    <col min="18" max="18" width="37.7109375" hidden="1" customWidth="1"/>
    <col min="19" max="19" width="0" hidden="1" customWidth="1"/>
    <col min="35" max="153" width="9.140625" style="142"/>
  </cols>
  <sheetData>
    <row r="1" spans="1:153" ht="45" x14ac:dyDescent="0.25">
      <c r="C1" s="132" t="s">
        <v>40</v>
      </c>
      <c r="D1" s="119"/>
      <c r="E1" s="133" t="s">
        <v>41</v>
      </c>
      <c r="F1" s="120"/>
      <c r="G1" s="118" t="s">
        <v>51</v>
      </c>
      <c r="H1" s="119"/>
      <c r="I1" s="131" t="s">
        <v>53</v>
      </c>
      <c r="J1" s="120"/>
      <c r="K1" s="118" t="s">
        <v>27</v>
      </c>
      <c r="L1" s="119"/>
      <c r="M1" s="118" t="s">
        <v>27</v>
      </c>
      <c r="N1" s="120"/>
      <c r="O1" s="137" t="s">
        <v>55</v>
      </c>
      <c r="P1" s="138"/>
      <c r="Q1" s="113" t="s">
        <v>54</v>
      </c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153" x14ac:dyDescent="0.25">
      <c r="A2" s="9" t="s">
        <v>45</v>
      </c>
      <c r="B2" t="s">
        <v>46</v>
      </c>
      <c r="C2" s="121">
        <v>0</v>
      </c>
      <c r="D2" s="105"/>
      <c r="E2" s="108">
        <v>0</v>
      </c>
      <c r="F2" s="122"/>
      <c r="G2" s="121">
        <v>0</v>
      </c>
      <c r="H2" s="105"/>
      <c r="I2" s="104">
        <v>692</v>
      </c>
      <c r="J2" s="122"/>
      <c r="K2" s="121">
        <v>0</v>
      </c>
      <c r="L2" s="105"/>
      <c r="M2" s="121"/>
      <c r="N2" s="122"/>
      <c r="O2" s="108"/>
      <c r="P2" s="122"/>
      <c r="Q2" s="114">
        <v>1500</v>
      </c>
      <c r="R2" t="s">
        <v>46</v>
      </c>
      <c r="S2" s="9" t="s">
        <v>45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153" s="86" customFormat="1" x14ac:dyDescent="0.25">
      <c r="A3" s="82" t="s">
        <v>43</v>
      </c>
      <c r="B3" s="86" t="s">
        <v>44</v>
      </c>
      <c r="C3" s="123">
        <v>0</v>
      </c>
      <c r="D3" s="107"/>
      <c r="E3" s="109"/>
      <c r="F3" s="124"/>
      <c r="G3" s="123">
        <v>0</v>
      </c>
      <c r="H3" s="107"/>
      <c r="I3" s="106"/>
      <c r="J3" s="124">
        <v>692</v>
      </c>
      <c r="K3" s="123"/>
      <c r="L3" s="107">
        <v>0</v>
      </c>
      <c r="M3" s="123"/>
      <c r="N3" s="124"/>
      <c r="O3" s="109"/>
      <c r="P3" s="124"/>
      <c r="Q3" s="115"/>
      <c r="R3" s="86" t="s">
        <v>44</v>
      </c>
      <c r="S3" s="82" t="s">
        <v>43</v>
      </c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</row>
    <row r="4" spans="1:153" x14ac:dyDescent="0.25">
      <c r="A4" s="35">
        <v>74210</v>
      </c>
      <c r="B4" t="s">
        <v>31</v>
      </c>
      <c r="C4" s="121">
        <v>0</v>
      </c>
      <c r="D4" s="105"/>
      <c r="E4" s="108">
        <v>465</v>
      </c>
      <c r="F4" s="122"/>
      <c r="G4" s="121">
        <v>0</v>
      </c>
      <c r="H4" s="105"/>
      <c r="I4" s="104"/>
      <c r="J4" s="122"/>
      <c r="K4" s="121">
        <v>0</v>
      </c>
      <c r="L4" s="105"/>
      <c r="M4" s="121"/>
      <c r="N4" s="122"/>
      <c r="O4" s="108"/>
      <c r="P4" s="122"/>
      <c r="Q4" s="114">
        <v>1500</v>
      </c>
      <c r="R4" t="s">
        <v>31</v>
      </c>
      <c r="S4" s="35">
        <v>74210</v>
      </c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153" x14ac:dyDescent="0.25">
      <c r="A5" s="35">
        <v>74230</v>
      </c>
      <c r="B5" t="s">
        <v>47</v>
      </c>
      <c r="C5" s="121">
        <v>0</v>
      </c>
      <c r="D5" s="105"/>
      <c r="E5" s="108">
        <v>0</v>
      </c>
      <c r="F5" s="122"/>
      <c r="G5" s="121">
        <v>0</v>
      </c>
      <c r="H5" s="105"/>
      <c r="I5" s="104">
        <v>877</v>
      </c>
      <c r="J5" s="122"/>
      <c r="K5" s="121">
        <v>0</v>
      </c>
      <c r="L5" s="105"/>
      <c r="M5" s="121"/>
      <c r="N5" s="122"/>
      <c r="O5" s="108"/>
      <c r="P5" s="122"/>
      <c r="Q5" s="114"/>
      <c r="R5" t="s">
        <v>47</v>
      </c>
      <c r="S5" s="35">
        <v>74230</v>
      </c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153" s="86" customFormat="1" x14ac:dyDescent="0.25">
      <c r="A6" s="91">
        <v>74299</v>
      </c>
      <c r="B6" s="86" t="s">
        <v>32</v>
      </c>
      <c r="C6" s="123"/>
      <c r="D6" s="107">
        <v>0</v>
      </c>
      <c r="E6" s="109"/>
      <c r="F6" s="124">
        <v>465</v>
      </c>
      <c r="G6" s="123"/>
      <c r="H6" s="107">
        <v>0</v>
      </c>
      <c r="I6" s="106"/>
      <c r="J6" s="124">
        <v>877</v>
      </c>
      <c r="K6" s="123"/>
      <c r="L6" s="107">
        <v>0</v>
      </c>
      <c r="M6" s="123"/>
      <c r="N6" s="124"/>
      <c r="O6" s="109"/>
      <c r="P6" s="124"/>
      <c r="Q6" s="115"/>
      <c r="R6" s="86" t="s">
        <v>32</v>
      </c>
      <c r="S6" s="91">
        <v>74299</v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</row>
    <row r="7" spans="1:153" x14ac:dyDescent="0.25">
      <c r="A7" s="35">
        <v>74310</v>
      </c>
      <c r="B7" t="s">
        <v>33</v>
      </c>
      <c r="C7" s="121">
        <v>0</v>
      </c>
      <c r="D7" s="105"/>
      <c r="E7" s="108">
        <v>15</v>
      </c>
      <c r="F7" s="122"/>
      <c r="G7" s="121">
        <v>0</v>
      </c>
      <c r="H7" s="105"/>
      <c r="I7" s="104">
        <v>5</v>
      </c>
      <c r="J7" s="122"/>
      <c r="K7" s="121">
        <v>0</v>
      </c>
      <c r="L7" s="105"/>
      <c r="M7" s="121"/>
      <c r="N7" s="122"/>
      <c r="O7" s="108"/>
      <c r="P7" s="122"/>
      <c r="Q7" s="114"/>
      <c r="R7" t="s">
        <v>33</v>
      </c>
      <c r="S7" s="35">
        <v>74310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</row>
    <row r="8" spans="1:153" s="86" customFormat="1" x14ac:dyDescent="0.25">
      <c r="A8" s="91">
        <v>74399</v>
      </c>
      <c r="B8" s="86" t="s">
        <v>34</v>
      </c>
      <c r="C8" s="123"/>
      <c r="D8" s="107">
        <v>0</v>
      </c>
      <c r="E8" s="109"/>
      <c r="F8" s="124">
        <v>15</v>
      </c>
      <c r="G8" s="123"/>
      <c r="H8" s="107">
        <v>0</v>
      </c>
      <c r="I8" s="106"/>
      <c r="J8" s="124">
        <v>5</v>
      </c>
      <c r="K8" s="123"/>
      <c r="L8" s="107">
        <v>0</v>
      </c>
      <c r="M8" s="123"/>
      <c r="N8" s="124"/>
      <c r="O8" s="109"/>
      <c r="P8" s="124"/>
      <c r="Q8" s="115"/>
      <c r="R8" s="86" t="s">
        <v>34</v>
      </c>
      <c r="S8" s="91">
        <v>74399</v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</row>
    <row r="9" spans="1:153" x14ac:dyDescent="0.25">
      <c r="A9" s="9">
        <v>75620</v>
      </c>
      <c r="B9" t="s">
        <v>11</v>
      </c>
      <c r="C9" s="121">
        <v>1500</v>
      </c>
      <c r="D9" s="105"/>
      <c r="E9" s="139">
        <v>0</v>
      </c>
      <c r="F9" s="122"/>
      <c r="G9" s="121">
        <v>1500</v>
      </c>
      <c r="H9" s="105"/>
      <c r="I9" s="104">
        <v>559</v>
      </c>
      <c r="J9" s="122"/>
      <c r="K9" s="121">
        <v>1500</v>
      </c>
      <c r="L9" s="105"/>
      <c r="M9" s="121">
        <v>1500</v>
      </c>
      <c r="N9" s="122"/>
      <c r="O9" s="108">
        <v>0</v>
      </c>
      <c r="P9" s="122"/>
      <c r="Q9" s="114">
        <v>1500</v>
      </c>
      <c r="R9" t="s">
        <v>11</v>
      </c>
      <c r="S9" s="9">
        <v>75620</v>
      </c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</row>
    <row r="10" spans="1:153" x14ac:dyDescent="0.25">
      <c r="A10" s="9">
        <v>75621</v>
      </c>
      <c r="B10" t="s">
        <v>12</v>
      </c>
      <c r="C10" s="121">
        <v>0</v>
      </c>
      <c r="D10" s="105"/>
      <c r="E10" s="108">
        <v>739</v>
      </c>
      <c r="F10" s="122"/>
      <c r="G10" s="121">
        <v>0</v>
      </c>
      <c r="H10" s="105"/>
      <c r="I10" s="104">
        <v>173</v>
      </c>
      <c r="J10" s="122"/>
      <c r="K10" s="121">
        <v>0</v>
      </c>
      <c r="L10" s="105"/>
      <c r="M10" s="121">
        <v>0</v>
      </c>
      <c r="N10" s="122"/>
      <c r="O10" s="108">
        <v>90</v>
      </c>
      <c r="P10" s="122"/>
      <c r="Q10" s="114">
        <v>500</v>
      </c>
      <c r="R10" t="s">
        <v>12</v>
      </c>
      <c r="S10" s="9">
        <v>75621</v>
      </c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</row>
    <row r="11" spans="1:153" x14ac:dyDescent="0.25">
      <c r="A11" s="9">
        <v>75636</v>
      </c>
      <c r="B11" t="s">
        <v>13</v>
      </c>
      <c r="C11" s="121">
        <v>10000</v>
      </c>
      <c r="D11" s="105"/>
      <c r="E11" s="108">
        <v>6420</v>
      </c>
      <c r="F11" s="122"/>
      <c r="G11" s="121">
        <v>10000</v>
      </c>
      <c r="H11" s="105"/>
      <c r="I11" s="104">
        <v>10645</v>
      </c>
      <c r="J11" s="122"/>
      <c r="K11" s="121">
        <v>10000</v>
      </c>
      <c r="L11" s="105"/>
      <c r="M11" s="121">
        <v>10000</v>
      </c>
      <c r="N11" s="122"/>
      <c r="O11" s="108">
        <v>743</v>
      </c>
      <c r="P11" s="122"/>
      <c r="Q11" s="114">
        <v>10000</v>
      </c>
      <c r="R11" t="s">
        <v>13</v>
      </c>
      <c r="S11" s="9">
        <v>75636</v>
      </c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</row>
    <row r="12" spans="1:153" x14ac:dyDescent="0.25">
      <c r="A12" s="9">
        <v>75637</v>
      </c>
      <c r="B12" t="s">
        <v>14</v>
      </c>
      <c r="C12" s="121">
        <v>0</v>
      </c>
      <c r="D12" s="105"/>
      <c r="E12" s="108">
        <v>120</v>
      </c>
      <c r="F12" s="122"/>
      <c r="G12" s="121">
        <v>0</v>
      </c>
      <c r="H12" s="105"/>
      <c r="I12" s="104">
        <v>170</v>
      </c>
      <c r="J12" s="122"/>
      <c r="K12" s="121">
        <v>0</v>
      </c>
      <c r="L12" s="105"/>
      <c r="M12" s="121">
        <v>0</v>
      </c>
      <c r="N12" s="122"/>
      <c r="O12" s="108">
        <v>120</v>
      </c>
      <c r="P12" s="122"/>
      <c r="Q12" s="114">
        <v>0</v>
      </c>
      <c r="R12" t="s">
        <v>14</v>
      </c>
      <c r="S12" s="9">
        <v>75637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</row>
    <row r="13" spans="1:153" x14ac:dyDescent="0.25">
      <c r="A13" s="9">
        <v>75650</v>
      </c>
      <c r="B13" t="s">
        <v>15</v>
      </c>
      <c r="C13" s="121">
        <v>1050</v>
      </c>
      <c r="D13" s="105"/>
      <c r="E13" s="108">
        <v>270</v>
      </c>
      <c r="F13" s="122"/>
      <c r="G13" s="121">
        <v>1050</v>
      </c>
      <c r="H13" s="105"/>
      <c r="I13" s="104"/>
      <c r="J13" s="122"/>
      <c r="K13" s="121">
        <v>1050</v>
      </c>
      <c r="L13" s="105"/>
      <c r="M13" s="121">
        <v>1050</v>
      </c>
      <c r="N13" s="122"/>
      <c r="O13" s="108">
        <v>0</v>
      </c>
      <c r="P13" s="122"/>
      <c r="Q13" s="114">
        <v>1050</v>
      </c>
      <c r="R13" t="s">
        <v>15</v>
      </c>
      <c r="S13" s="9">
        <v>75650</v>
      </c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</row>
    <row r="14" spans="1:153" s="86" customFormat="1" x14ac:dyDescent="0.25">
      <c r="A14" s="82">
        <v>75699</v>
      </c>
      <c r="B14" s="86" t="s">
        <v>16</v>
      </c>
      <c r="C14" s="123"/>
      <c r="D14" s="107">
        <v>12550</v>
      </c>
      <c r="E14" s="109"/>
      <c r="F14" s="124">
        <v>7428</v>
      </c>
      <c r="G14" s="123"/>
      <c r="H14" s="107">
        <v>12550</v>
      </c>
      <c r="I14" s="106"/>
      <c r="J14" s="124">
        <v>11546</v>
      </c>
      <c r="K14" s="123"/>
      <c r="L14" s="107">
        <v>12550</v>
      </c>
      <c r="M14" s="123"/>
      <c r="N14" s="124">
        <v>12550</v>
      </c>
      <c r="O14" s="109"/>
      <c r="P14" s="124">
        <v>953</v>
      </c>
      <c r="Q14" s="115"/>
      <c r="R14" s="86" t="s">
        <v>16</v>
      </c>
      <c r="S14" s="82">
        <v>75699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</row>
    <row r="15" spans="1:153" x14ac:dyDescent="0.25">
      <c r="A15" s="9">
        <v>75805</v>
      </c>
      <c r="B15" t="s">
        <v>17</v>
      </c>
      <c r="C15" s="121">
        <v>200</v>
      </c>
      <c r="D15" s="105"/>
      <c r="E15" s="108">
        <v>788</v>
      </c>
      <c r="F15" s="122"/>
      <c r="G15" s="121">
        <v>200</v>
      </c>
      <c r="H15" s="105"/>
      <c r="I15" s="104">
        <v>230</v>
      </c>
      <c r="J15" s="122"/>
      <c r="K15" s="121">
        <v>200</v>
      </c>
      <c r="L15" s="105"/>
      <c r="M15" s="121">
        <v>200</v>
      </c>
      <c r="N15" s="122"/>
      <c r="O15" s="108">
        <v>18</v>
      </c>
      <c r="P15" s="122"/>
      <c r="Q15" s="114">
        <v>300</v>
      </c>
      <c r="R15" t="s">
        <v>17</v>
      </c>
      <c r="S15" s="9">
        <v>75805</v>
      </c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</row>
    <row r="16" spans="1:153" s="86" customFormat="1" x14ac:dyDescent="0.25">
      <c r="A16" s="82" t="s">
        <v>49</v>
      </c>
      <c r="B16" s="86" t="s">
        <v>18</v>
      </c>
      <c r="C16" s="123"/>
      <c r="D16" s="107">
        <v>200</v>
      </c>
      <c r="E16" s="109"/>
      <c r="F16" s="124">
        <v>788</v>
      </c>
      <c r="G16" s="123"/>
      <c r="H16" s="107">
        <v>200</v>
      </c>
      <c r="I16" s="106"/>
      <c r="J16" s="124">
        <v>230</v>
      </c>
      <c r="K16" s="123"/>
      <c r="L16" s="107">
        <v>200</v>
      </c>
      <c r="M16" s="123"/>
      <c r="N16" s="124">
        <v>200</v>
      </c>
      <c r="O16" s="109"/>
      <c r="P16" s="124">
        <v>18</v>
      </c>
      <c r="Q16" s="115"/>
      <c r="R16" s="86" t="s">
        <v>18</v>
      </c>
      <c r="S16" s="82" t="s">
        <v>49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</row>
    <row r="17" spans="1:153" x14ac:dyDescent="0.25">
      <c r="A17" s="9">
        <v>75925</v>
      </c>
      <c r="B17" t="s">
        <v>19</v>
      </c>
      <c r="C17" s="121">
        <v>2280</v>
      </c>
      <c r="D17" s="105"/>
      <c r="E17" s="108">
        <v>590</v>
      </c>
      <c r="F17" s="122"/>
      <c r="G17" s="121">
        <v>2280</v>
      </c>
      <c r="H17" s="105"/>
      <c r="I17" s="104">
        <v>4525</v>
      </c>
      <c r="J17" s="122"/>
      <c r="K17" s="121">
        <v>2280</v>
      </c>
      <c r="L17" s="105"/>
      <c r="M17" s="121">
        <v>2280</v>
      </c>
      <c r="N17" s="122"/>
      <c r="O17" s="108">
        <v>295</v>
      </c>
      <c r="P17" s="122"/>
      <c r="Q17" s="114">
        <v>2350</v>
      </c>
      <c r="R17" t="s">
        <v>19</v>
      </c>
      <c r="S17" s="9">
        <v>75925</v>
      </c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</row>
    <row r="18" spans="1:153" x14ac:dyDescent="0.25">
      <c r="A18" s="9">
        <v>75930</v>
      </c>
      <c r="B18" t="s">
        <v>20</v>
      </c>
      <c r="C18" s="121">
        <v>5466</v>
      </c>
      <c r="D18" s="105"/>
      <c r="E18" s="108"/>
      <c r="F18" s="122"/>
      <c r="G18" s="121">
        <v>5466</v>
      </c>
      <c r="H18" s="105"/>
      <c r="I18" s="104">
        <v>21</v>
      </c>
      <c r="J18" s="122"/>
      <c r="K18" s="121">
        <v>5466</v>
      </c>
      <c r="L18" s="105"/>
      <c r="M18" s="121">
        <v>5466</v>
      </c>
      <c r="N18" s="122"/>
      <c r="O18" s="108">
        <v>0</v>
      </c>
      <c r="P18" s="122"/>
      <c r="Q18" s="114">
        <v>5500</v>
      </c>
      <c r="R18" t="s">
        <v>20</v>
      </c>
      <c r="S18" s="9">
        <v>75930</v>
      </c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</row>
    <row r="19" spans="1:153" x14ac:dyDescent="0.25">
      <c r="A19" s="35">
        <v>75950</v>
      </c>
      <c r="B19" t="s">
        <v>35</v>
      </c>
      <c r="C19" s="121">
        <v>0</v>
      </c>
      <c r="D19" s="105"/>
      <c r="E19" s="108">
        <v>122</v>
      </c>
      <c r="F19" s="122"/>
      <c r="G19" s="121">
        <v>0</v>
      </c>
      <c r="H19" s="105"/>
      <c r="I19" s="104">
        <v>280</v>
      </c>
      <c r="J19" s="122"/>
      <c r="K19" s="121">
        <v>504</v>
      </c>
      <c r="L19" s="105"/>
      <c r="M19" s="121">
        <v>504</v>
      </c>
      <c r="N19" s="122"/>
      <c r="O19" s="108">
        <v>138</v>
      </c>
      <c r="P19" s="122"/>
      <c r="Q19" s="114">
        <v>550</v>
      </c>
      <c r="R19" t="s">
        <v>35</v>
      </c>
      <c r="S19" s="35">
        <v>75950</v>
      </c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</row>
    <row r="20" spans="1:153" x14ac:dyDescent="0.25">
      <c r="A20" s="35">
        <v>75970</v>
      </c>
      <c r="B20" t="s">
        <v>36</v>
      </c>
      <c r="C20" s="121">
        <v>0</v>
      </c>
      <c r="D20" s="105"/>
      <c r="E20" s="108">
        <v>32</v>
      </c>
      <c r="F20" s="122"/>
      <c r="G20" s="121">
        <v>0</v>
      </c>
      <c r="H20" s="105"/>
      <c r="I20" s="104">
        <v>89</v>
      </c>
      <c r="J20" s="122"/>
      <c r="K20" s="121">
        <v>0</v>
      </c>
      <c r="L20" s="105"/>
      <c r="M20" s="121"/>
      <c r="N20" s="122"/>
      <c r="O20" s="108"/>
      <c r="P20" s="122"/>
      <c r="Q20" s="114"/>
      <c r="R20" t="s">
        <v>36</v>
      </c>
      <c r="S20" s="35">
        <v>75970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</row>
    <row r="21" spans="1:153" x14ac:dyDescent="0.25">
      <c r="A21" s="9">
        <v>75980</v>
      </c>
      <c r="B21" t="s">
        <v>21</v>
      </c>
      <c r="C21" s="121">
        <v>504</v>
      </c>
      <c r="D21" s="105"/>
      <c r="E21" s="108">
        <v>329</v>
      </c>
      <c r="F21" s="122"/>
      <c r="G21" s="121">
        <v>504</v>
      </c>
      <c r="H21" s="105"/>
      <c r="I21" s="104">
        <v>542</v>
      </c>
      <c r="J21" s="122"/>
      <c r="K21" s="121">
        <v>0</v>
      </c>
      <c r="L21" s="105"/>
      <c r="M21" s="121"/>
      <c r="N21" s="122"/>
      <c r="O21" s="108"/>
      <c r="P21" s="122"/>
      <c r="Q21" s="114">
        <v>550</v>
      </c>
      <c r="R21" t="s">
        <v>21</v>
      </c>
      <c r="S21" s="9">
        <v>75980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</row>
    <row r="22" spans="1:153" s="86" customFormat="1" x14ac:dyDescent="0.25">
      <c r="A22" s="82">
        <v>75999</v>
      </c>
      <c r="B22" s="86" t="s">
        <v>22</v>
      </c>
      <c r="C22" s="123"/>
      <c r="D22" s="107">
        <v>8250</v>
      </c>
      <c r="E22" s="109"/>
      <c r="F22" s="124">
        <v>1072</v>
      </c>
      <c r="G22" s="123"/>
      <c r="H22" s="107">
        <v>8250</v>
      </c>
      <c r="I22" s="106"/>
      <c r="J22" s="124">
        <v>5458</v>
      </c>
      <c r="K22" s="123"/>
      <c r="L22" s="107">
        <v>8250</v>
      </c>
      <c r="M22" s="123"/>
      <c r="N22" s="124">
        <v>8250</v>
      </c>
      <c r="O22" s="109"/>
      <c r="P22" s="124">
        <v>433</v>
      </c>
      <c r="Q22" s="115">
        <f>SUM(Q2:Q21)</f>
        <v>25300</v>
      </c>
      <c r="R22" s="86" t="s">
        <v>22</v>
      </c>
      <c r="S22" s="82">
        <v>75999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1:153" s="103" customFormat="1" ht="18.75" x14ac:dyDescent="0.3">
      <c r="B23" s="103" t="s">
        <v>42</v>
      </c>
      <c r="C23" s="125"/>
      <c r="D23" s="111">
        <v>21000</v>
      </c>
      <c r="E23" s="112"/>
      <c r="F23" s="126">
        <v>9768</v>
      </c>
      <c r="G23" s="125"/>
      <c r="H23" s="111">
        <v>21000</v>
      </c>
      <c r="I23" s="110"/>
      <c r="J23" s="126">
        <v>18808</v>
      </c>
      <c r="K23" s="125"/>
      <c r="L23" s="111">
        <v>21000</v>
      </c>
      <c r="M23" s="125"/>
      <c r="N23" s="126">
        <v>21000</v>
      </c>
      <c r="O23" s="112"/>
      <c r="P23" s="126">
        <v>1404</v>
      </c>
      <c r="Q23" s="116">
        <f>SUM(Q2:Q21)</f>
        <v>25300</v>
      </c>
      <c r="R23" s="103" t="s">
        <v>42</v>
      </c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</row>
    <row r="24" spans="1:153" ht="15.75" hidden="1" thickBot="1" x14ac:dyDescent="0.3">
      <c r="B24" t="s">
        <v>52</v>
      </c>
      <c r="C24" s="127"/>
      <c r="D24" s="128"/>
      <c r="E24" s="134"/>
      <c r="F24" s="130">
        <f>+D23-F23</f>
        <v>11232</v>
      </c>
      <c r="G24" s="127"/>
      <c r="H24" s="128"/>
      <c r="I24" s="129"/>
      <c r="J24" s="130">
        <f>+H23-J23</f>
        <v>2192</v>
      </c>
      <c r="K24" s="127"/>
      <c r="L24" s="128"/>
      <c r="M24" s="127"/>
      <c r="N24" s="130"/>
      <c r="O24" s="134"/>
      <c r="P24" s="130">
        <f>+N23-P23</f>
        <v>19596</v>
      </c>
      <c r="Q24" s="117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</row>
    <row r="25" spans="1:153" x14ac:dyDescent="0.25"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</row>
    <row r="26" spans="1:153" x14ac:dyDescent="0.25"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39"/>
      <c r="AJ26" s="139"/>
      <c r="AK26" s="139"/>
      <c r="AL26" s="139"/>
    </row>
    <row r="27" spans="1:153" ht="15.75" thickBot="1" x14ac:dyDescent="0.3"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39"/>
      <c r="AJ27" s="139"/>
      <c r="AK27" s="139"/>
      <c r="AL27" s="139"/>
    </row>
    <row r="28" spans="1:153" ht="15.75" thickBot="1" x14ac:dyDescent="0.3">
      <c r="J28" s="135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39"/>
      <c r="AJ28" s="139"/>
      <c r="AK28" s="139"/>
      <c r="AL28" s="139"/>
    </row>
    <row r="29" spans="1:153" x14ac:dyDescent="0.25"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39"/>
      <c r="AJ29" s="139"/>
      <c r="AK29" s="139"/>
      <c r="AL29" s="139"/>
    </row>
  </sheetData>
  <mergeCells count="1">
    <mergeCell ref="O1:P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2019-05-20T21:34:43Z</cp:lastPrinted>
  <dcterms:created xsi:type="dcterms:W3CDTF">2019-04-26T16:28:54Z</dcterms:created>
  <dcterms:modified xsi:type="dcterms:W3CDTF">2019-05-20T21:36:26Z</dcterms:modified>
</cp:coreProperties>
</file>